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\MAHOP_21\2019\Szakmai_zarobeszamolo\Honlap_MAHOP\"/>
    </mc:Choice>
  </mc:AlternateContent>
  <bookViews>
    <workbookView xWindow="0" yWindow="0" windowWidth="20496" windowHeight="7452" activeTab="1"/>
  </bookViews>
  <sheets>
    <sheet name="cssüger_i" sheetId="1" r:id="rId1"/>
    <sheet name="cssügér_f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2" l="1"/>
  <c r="X39" i="2"/>
  <c r="Y39" i="2"/>
  <c r="Z39" i="2"/>
  <c r="J55" i="2"/>
  <c r="S39" i="2"/>
  <c r="T39" i="2"/>
  <c r="U39" i="2"/>
  <c r="V39" i="2"/>
  <c r="I55" i="2"/>
  <c r="O39" i="2"/>
  <c r="P39" i="2"/>
  <c r="Q39" i="2"/>
  <c r="R39" i="2"/>
  <c r="H55" i="2"/>
  <c r="K39" i="2"/>
  <c r="L39" i="2"/>
  <c r="M39" i="2"/>
  <c r="N39" i="2"/>
  <c r="G55" i="2"/>
  <c r="G39" i="2"/>
  <c r="H39" i="2"/>
  <c r="I39" i="2"/>
  <c r="J39" i="2"/>
  <c r="F55" i="2"/>
  <c r="C39" i="2"/>
  <c r="D39" i="2"/>
  <c r="E39" i="2"/>
  <c r="F39" i="2"/>
  <c r="E55" i="2"/>
  <c r="W40" i="2"/>
  <c r="J54" i="2"/>
  <c r="S40" i="2"/>
  <c r="I54" i="2"/>
  <c r="O40" i="2"/>
  <c r="H54" i="2"/>
  <c r="K40" i="2"/>
  <c r="G54" i="2"/>
  <c r="G40" i="2"/>
  <c r="F54" i="2"/>
  <c r="C40" i="2"/>
  <c r="E54" i="2"/>
  <c r="K19" i="2"/>
  <c r="K32" i="2"/>
  <c r="J20" i="1"/>
  <c r="K31" i="2"/>
  <c r="K33" i="2"/>
  <c r="L19" i="2"/>
  <c r="L32" i="2"/>
  <c r="K20" i="1"/>
  <c r="L31" i="2"/>
  <c r="L33" i="2"/>
  <c r="M19" i="2"/>
  <c r="M32" i="2"/>
  <c r="L20" i="1"/>
  <c r="M31" i="2"/>
  <c r="M33" i="2"/>
  <c r="N19" i="2"/>
  <c r="N32" i="2"/>
  <c r="M20" i="1"/>
  <c r="N31" i="2"/>
  <c r="N33" i="2"/>
  <c r="G53" i="2"/>
  <c r="O19" i="2"/>
  <c r="O32" i="2"/>
  <c r="N20" i="1"/>
  <c r="O31" i="2"/>
  <c r="O33" i="2"/>
  <c r="P19" i="2"/>
  <c r="P32" i="2"/>
  <c r="O20" i="1"/>
  <c r="P31" i="2"/>
  <c r="P33" i="2"/>
  <c r="Q19" i="2"/>
  <c r="Q32" i="2"/>
  <c r="P20" i="1"/>
  <c r="Q31" i="2"/>
  <c r="Q33" i="2"/>
  <c r="R19" i="2"/>
  <c r="R32" i="2"/>
  <c r="Q20" i="1"/>
  <c r="R31" i="2"/>
  <c r="R33" i="2"/>
  <c r="H53" i="2"/>
  <c r="S19" i="2"/>
  <c r="S32" i="2"/>
  <c r="R20" i="1"/>
  <c r="S31" i="2"/>
  <c r="S33" i="2"/>
  <c r="T19" i="2"/>
  <c r="T32" i="2"/>
  <c r="S20" i="1"/>
  <c r="T31" i="2"/>
  <c r="T33" i="2"/>
  <c r="U19" i="2"/>
  <c r="U32" i="2"/>
  <c r="T20" i="1"/>
  <c r="U31" i="2"/>
  <c r="U33" i="2"/>
  <c r="V19" i="2"/>
  <c r="V32" i="2"/>
  <c r="U20" i="1"/>
  <c r="V31" i="2"/>
  <c r="V33" i="2"/>
  <c r="I53" i="2"/>
  <c r="W19" i="2"/>
  <c r="W32" i="2"/>
  <c r="X19" i="2"/>
  <c r="X32" i="2"/>
  <c r="Y19" i="2"/>
  <c r="Y32" i="2"/>
  <c r="Z19" i="2"/>
  <c r="Z32" i="2"/>
  <c r="J53" i="2"/>
  <c r="G19" i="2"/>
  <c r="G32" i="2"/>
  <c r="F20" i="1"/>
  <c r="G31" i="2"/>
  <c r="G33" i="2"/>
  <c r="H19" i="2"/>
  <c r="H32" i="2"/>
  <c r="G20" i="1"/>
  <c r="H31" i="2"/>
  <c r="H33" i="2"/>
  <c r="I19" i="2"/>
  <c r="I32" i="2"/>
  <c r="H20" i="1"/>
  <c r="I31" i="2"/>
  <c r="I33" i="2"/>
  <c r="J19" i="2"/>
  <c r="J32" i="2"/>
  <c r="I20" i="1"/>
  <c r="J31" i="2"/>
  <c r="J33" i="2"/>
  <c r="F53" i="2"/>
  <c r="C19" i="2"/>
  <c r="C32" i="2"/>
  <c r="B20" i="1"/>
  <c r="C31" i="2"/>
  <c r="C33" i="2"/>
  <c r="D19" i="2"/>
  <c r="D32" i="2"/>
  <c r="C20" i="1"/>
  <c r="D31" i="2"/>
  <c r="D33" i="2"/>
  <c r="E19" i="2"/>
  <c r="E32" i="2"/>
  <c r="D20" i="1"/>
  <c r="E31" i="2"/>
  <c r="E33" i="2"/>
  <c r="F19" i="2"/>
  <c r="F32" i="2"/>
  <c r="E20" i="1"/>
  <c r="F31" i="2"/>
  <c r="F33" i="2"/>
  <c r="E53" i="2"/>
  <c r="V20" i="1"/>
  <c r="W31" i="2"/>
  <c r="W33" i="2"/>
  <c r="W20" i="1"/>
  <c r="X31" i="2"/>
  <c r="X33" i="2"/>
  <c r="X20" i="1"/>
  <c r="Y31" i="2"/>
  <c r="Y33" i="2"/>
  <c r="Y20" i="1"/>
  <c r="Z31" i="2"/>
  <c r="Z33" i="2"/>
  <c r="W41" i="2"/>
  <c r="J52" i="2"/>
  <c r="S41" i="2"/>
  <c r="I52" i="2"/>
  <c r="O41" i="2"/>
  <c r="H52" i="2"/>
  <c r="K41" i="2"/>
  <c r="G52" i="2"/>
  <c r="G41" i="2"/>
  <c r="F52" i="2"/>
  <c r="C41" i="2"/>
  <c r="E52" i="2"/>
  <c r="W37" i="2"/>
  <c r="X37" i="2"/>
  <c r="Y37" i="2"/>
  <c r="Z37" i="2"/>
  <c r="W20" i="2"/>
  <c r="X20" i="2"/>
  <c r="Y20" i="2"/>
  <c r="J51" i="2"/>
  <c r="S37" i="2"/>
  <c r="T37" i="2"/>
  <c r="U37" i="2"/>
  <c r="V37" i="2"/>
  <c r="I51" i="2"/>
  <c r="O37" i="2"/>
  <c r="P37" i="2"/>
  <c r="Q37" i="2"/>
  <c r="R37" i="2"/>
  <c r="H51" i="2"/>
  <c r="K37" i="2"/>
  <c r="L37" i="2"/>
  <c r="M37" i="2"/>
  <c r="N37" i="2"/>
  <c r="G51" i="2"/>
  <c r="G37" i="2"/>
  <c r="H37" i="2"/>
  <c r="I37" i="2"/>
  <c r="J37" i="2"/>
  <c r="F51" i="2"/>
  <c r="C37" i="2"/>
  <c r="D37" i="2"/>
  <c r="E37" i="2"/>
  <c r="F37" i="2"/>
  <c r="E51" i="2"/>
  <c r="W35" i="2"/>
  <c r="V21" i="1"/>
  <c r="W34" i="2"/>
  <c r="W36" i="2"/>
  <c r="X35" i="2"/>
  <c r="W21" i="1"/>
  <c r="X34" i="2"/>
  <c r="X36" i="2"/>
  <c r="Y35" i="2"/>
  <c r="X21" i="1"/>
  <c r="Y34" i="2"/>
  <c r="Y36" i="2"/>
  <c r="Z20" i="2"/>
  <c r="Z35" i="2"/>
  <c r="Y21" i="1"/>
  <c r="Z34" i="2"/>
  <c r="Z36" i="2"/>
  <c r="W42" i="2"/>
  <c r="J50" i="2"/>
  <c r="S20" i="2"/>
  <c r="S35" i="2"/>
  <c r="R21" i="1"/>
  <c r="S34" i="2"/>
  <c r="S36" i="2"/>
  <c r="T20" i="2"/>
  <c r="T35" i="2"/>
  <c r="S21" i="1"/>
  <c r="T34" i="2"/>
  <c r="T36" i="2"/>
  <c r="U20" i="2"/>
  <c r="U35" i="2"/>
  <c r="T21" i="1"/>
  <c r="U34" i="2"/>
  <c r="U36" i="2"/>
  <c r="V20" i="2"/>
  <c r="V35" i="2"/>
  <c r="U21" i="1"/>
  <c r="V34" i="2"/>
  <c r="V36" i="2"/>
  <c r="S42" i="2"/>
  <c r="I50" i="2"/>
  <c r="O20" i="2"/>
  <c r="O35" i="2"/>
  <c r="N21" i="1"/>
  <c r="O34" i="2"/>
  <c r="O36" i="2"/>
  <c r="P20" i="2"/>
  <c r="P35" i="2"/>
  <c r="O21" i="1"/>
  <c r="P34" i="2"/>
  <c r="P36" i="2"/>
  <c r="Q20" i="2"/>
  <c r="Q35" i="2"/>
  <c r="P21" i="1"/>
  <c r="Q34" i="2"/>
  <c r="Q36" i="2"/>
  <c r="R20" i="2"/>
  <c r="R35" i="2"/>
  <c r="Q21" i="1"/>
  <c r="R34" i="2"/>
  <c r="R36" i="2"/>
  <c r="O42" i="2"/>
  <c r="H50" i="2"/>
  <c r="K20" i="2"/>
  <c r="K35" i="2"/>
  <c r="J21" i="1"/>
  <c r="K34" i="2"/>
  <c r="K36" i="2"/>
  <c r="L20" i="2"/>
  <c r="L35" i="2"/>
  <c r="K21" i="1"/>
  <c r="L34" i="2"/>
  <c r="L36" i="2"/>
  <c r="M20" i="2"/>
  <c r="M35" i="2"/>
  <c r="L21" i="1"/>
  <c r="M34" i="2"/>
  <c r="M36" i="2"/>
  <c r="N20" i="2"/>
  <c r="N35" i="2"/>
  <c r="M21" i="1"/>
  <c r="N34" i="2"/>
  <c r="N36" i="2"/>
  <c r="K42" i="2"/>
  <c r="G50" i="2"/>
  <c r="G20" i="2"/>
  <c r="G35" i="2"/>
  <c r="F21" i="1"/>
  <c r="G34" i="2"/>
  <c r="G36" i="2"/>
  <c r="H20" i="2"/>
  <c r="H35" i="2"/>
  <c r="G21" i="1"/>
  <c r="H34" i="2"/>
  <c r="H36" i="2"/>
  <c r="I20" i="2"/>
  <c r="I35" i="2"/>
  <c r="H21" i="1"/>
  <c r="I34" i="2"/>
  <c r="I36" i="2"/>
  <c r="J20" i="2"/>
  <c r="J35" i="2"/>
  <c r="I21" i="1"/>
  <c r="J34" i="2"/>
  <c r="J36" i="2"/>
  <c r="G42" i="2"/>
  <c r="F50" i="2"/>
  <c r="C20" i="2"/>
  <c r="C35" i="2"/>
  <c r="B21" i="1"/>
  <c r="C34" i="2"/>
  <c r="C36" i="2"/>
  <c r="D20" i="2"/>
  <c r="D35" i="2"/>
  <c r="C21" i="1"/>
  <c r="D34" i="2"/>
  <c r="D36" i="2"/>
  <c r="E20" i="2"/>
  <c r="E35" i="2"/>
  <c r="D21" i="1"/>
  <c r="E34" i="2"/>
  <c r="E36" i="2"/>
  <c r="F20" i="2"/>
  <c r="F35" i="2"/>
  <c r="E21" i="1"/>
  <c r="F34" i="2"/>
  <c r="F36" i="2"/>
  <c r="C42" i="2"/>
  <c r="E50" i="2"/>
  <c r="F27" i="2"/>
  <c r="F49" i="2"/>
  <c r="G27" i="2"/>
  <c r="G49" i="2"/>
  <c r="H27" i="2"/>
  <c r="H49" i="2"/>
  <c r="I27" i="2"/>
  <c r="I49" i="2"/>
  <c r="J27" i="2"/>
  <c r="J49" i="2"/>
  <c r="E27" i="2"/>
  <c r="E49" i="2"/>
  <c r="G21" i="2"/>
  <c r="F26" i="2"/>
  <c r="F48" i="2"/>
  <c r="K21" i="2"/>
  <c r="G26" i="2"/>
  <c r="G48" i="2"/>
  <c r="O21" i="2"/>
  <c r="H26" i="2"/>
  <c r="H48" i="2"/>
  <c r="S21" i="2"/>
  <c r="I26" i="2"/>
  <c r="I48" i="2"/>
  <c r="W21" i="2"/>
  <c r="J26" i="2"/>
  <c r="J48" i="2"/>
  <c r="C21" i="2"/>
  <c r="E26" i="2"/>
  <c r="E48" i="2"/>
  <c r="S38" i="2"/>
  <c r="T38" i="2"/>
  <c r="U38" i="2"/>
  <c r="V38" i="2"/>
  <c r="S44" i="2"/>
  <c r="W38" i="2"/>
  <c r="X38" i="2"/>
  <c r="Y38" i="2"/>
  <c r="Z38" i="2"/>
  <c r="W44" i="2"/>
  <c r="G38" i="2"/>
  <c r="H38" i="2"/>
  <c r="I38" i="2"/>
  <c r="J38" i="2"/>
  <c r="G44" i="2"/>
  <c r="K38" i="2"/>
  <c r="L38" i="2"/>
  <c r="M38" i="2"/>
  <c r="N38" i="2"/>
  <c r="K44" i="2"/>
  <c r="O38" i="2"/>
  <c r="P38" i="2"/>
  <c r="Q38" i="2"/>
  <c r="R38" i="2"/>
  <c r="O44" i="2"/>
  <c r="C38" i="2"/>
  <c r="D38" i="2"/>
  <c r="E38" i="2"/>
  <c r="F38" i="2"/>
  <c r="C44" i="2"/>
  <c r="B44" i="2"/>
  <c r="B42" i="2"/>
  <c r="B41" i="2"/>
  <c r="J25" i="2"/>
  <c r="I25" i="2"/>
  <c r="H25" i="2"/>
  <c r="G25" i="2"/>
  <c r="F25" i="2"/>
  <c r="E25" i="2"/>
  <c r="E23" i="1"/>
  <c r="Q23" i="1"/>
  <c r="M23" i="1"/>
  <c r="U23" i="1"/>
  <c r="Y23" i="1"/>
  <c r="I23" i="1"/>
</calcChain>
</file>

<file path=xl/sharedStrings.xml><?xml version="1.0" encoding="utf-8"?>
<sst xmlns="http://schemas.openxmlformats.org/spreadsheetml/2006/main" count="61" uniqueCount="25">
  <si>
    <t>V</t>
  </si>
  <si>
    <t>össz</t>
  </si>
  <si>
    <t>átl</t>
  </si>
  <si>
    <t>VH</t>
  </si>
  <si>
    <t>T</t>
  </si>
  <si>
    <t>TH</t>
  </si>
  <si>
    <t>S</t>
  </si>
  <si>
    <t>SH</t>
  </si>
  <si>
    <t>5ml huminsav</t>
  </si>
  <si>
    <t>átlag</t>
  </si>
  <si>
    <t>tak. Fogy.</t>
  </si>
  <si>
    <t>biom i</t>
  </si>
  <si>
    <t>biom f</t>
  </si>
  <si>
    <t>FCR</t>
  </si>
  <si>
    <t>Bwi</t>
  </si>
  <si>
    <t>BWf</t>
  </si>
  <si>
    <t>SGR</t>
  </si>
  <si>
    <t>szórás</t>
  </si>
  <si>
    <t>CV%</t>
  </si>
  <si>
    <t>csop átl</t>
  </si>
  <si>
    <t>S%</t>
  </si>
  <si>
    <t>a</t>
  </si>
  <si>
    <t>ab</t>
  </si>
  <si>
    <t>b</t>
  </si>
  <si>
    <t>Ttömeg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</si>
</sst>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0" fillId="0" borderId="0" xfId="0" applyNumberFormat="1"/>
    <xf numFmtId="0" fontId="0" fillId="0" borderId="9" xfId="0" applyBorder="1"/>
    <xf numFmtId="0" fontId="1" fillId="0" borderId="0" xfId="0" applyFont="1"/>
    <xf numFmtId="2" fontId="1" fillId="0" borderId="0" xfId="0" applyNumberFormat="1" applyFont="1"/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1" xfId="0" applyFill="1" applyBorder="1"/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9" xfId="0" applyFill="1" applyBorder="1"/>
    <xf numFmtId="0" fontId="0" fillId="0" borderId="4" xfId="0" applyFill="1" applyBorder="1"/>
    <xf numFmtId="165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11930</xdr:rowOff>
    </xdr:to>
    <xdr:grpSp>
      <xdr:nvGrpSpPr>
        <xdr:cNvPr id="5" name="Csoportba foglalás 4"/>
        <xdr:cNvGrpSpPr/>
      </xdr:nvGrpSpPr>
      <xdr:grpSpPr>
        <a:xfrm>
          <a:off x="0" y="42333"/>
          <a:ext cx="6151397" cy="900930"/>
          <a:chOff x="397934" y="4724400"/>
          <a:chExt cx="6151397" cy="900930"/>
        </a:xfrm>
      </xdr:grpSpPr>
      <xdr:pic>
        <xdr:nvPicPr>
          <xdr:cNvPr id="3" name="Kép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4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9</xdr:col>
      <xdr:colOff>521064</xdr:colOff>
      <xdr:row>5</xdr:row>
      <xdr:rowOff>11930</xdr:rowOff>
    </xdr:to>
    <xdr:grpSp>
      <xdr:nvGrpSpPr>
        <xdr:cNvPr id="11" name="Csoportba foglalás 10"/>
        <xdr:cNvGrpSpPr/>
      </xdr:nvGrpSpPr>
      <xdr:grpSpPr>
        <a:xfrm>
          <a:off x="0" y="42333"/>
          <a:ext cx="6175104" cy="883997"/>
          <a:chOff x="397934" y="4724400"/>
          <a:chExt cx="6151397" cy="900930"/>
        </a:xfrm>
      </xdr:grpSpPr>
      <xdr:pic>
        <xdr:nvPicPr>
          <xdr:cNvPr id="12" name="Kép 1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97934" y="4741333"/>
            <a:ext cx="6151397" cy="883997"/>
          </a:xfrm>
          <a:prstGeom prst="rect">
            <a:avLst/>
          </a:prstGeom>
        </xdr:spPr>
      </xdr:pic>
      <xdr:pic>
        <xdr:nvPicPr>
          <xdr:cNvPr id="13" name="Kép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81199" y="4724400"/>
            <a:ext cx="3022600" cy="74506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zoomScale="90" zoomScaleNormal="90" workbookViewId="0">
      <selection activeCell="L1" sqref="A1:XFD5"/>
    </sheetView>
  </sheetViews>
  <sheetFormatPr defaultRowHeight="14.4" x14ac:dyDescent="0.3"/>
  <cols>
    <col min="1" max="1" width="11" style="1" bestFit="1" customWidth="1"/>
  </cols>
  <sheetData>
    <row r="1" spans="1:25" s="6" customForma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25" s="6" customForma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5" s="6" customForma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25" s="6" customForma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25" s="6" customForma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25" x14ac:dyDescent="0.3">
      <c r="A6" s="28">
        <v>43992</v>
      </c>
    </row>
    <row r="7" spans="1:25" x14ac:dyDescent="0.3">
      <c r="A7" s="28"/>
    </row>
    <row r="8" spans="1:25" x14ac:dyDescent="0.3">
      <c r="B8" s="38" t="s">
        <v>0</v>
      </c>
      <c r="C8" s="39"/>
      <c r="D8" s="39"/>
      <c r="E8" s="40"/>
      <c r="F8" s="38" t="s">
        <v>3</v>
      </c>
      <c r="G8" s="39"/>
      <c r="H8" s="39"/>
      <c r="I8" s="40"/>
      <c r="J8" s="38" t="s">
        <v>4</v>
      </c>
      <c r="K8" s="39"/>
      <c r="L8" s="39"/>
      <c r="M8" s="40"/>
      <c r="N8" s="38" t="s">
        <v>5</v>
      </c>
      <c r="O8" s="39"/>
      <c r="P8" s="39"/>
      <c r="Q8" s="40"/>
      <c r="R8" s="38" t="s">
        <v>6</v>
      </c>
      <c r="S8" s="39"/>
      <c r="T8" s="39"/>
      <c r="U8" s="40"/>
      <c r="V8" s="38" t="s">
        <v>7</v>
      </c>
      <c r="W8" s="39"/>
      <c r="X8" s="39"/>
      <c r="Y8" s="40"/>
    </row>
    <row r="9" spans="1:25" x14ac:dyDescent="0.3">
      <c r="B9" s="2">
        <v>1</v>
      </c>
      <c r="C9" s="3">
        <v>2</v>
      </c>
      <c r="D9" s="3">
        <v>3</v>
      </c>
      <c r="E9" s="4">
        <v>4</v>
      </c>
      <c r="F9" s="12">
        <v>1</v>
      </c>
      <c r="G9" s="11">
        <v>2</v>
      </c>
      <c r="H9" s="11">
        <v>3</v>
      </c>
      <c r="I9" s="13">
        <v>4</v>
      </c>
      <c r="J9" s="12">
        <v>1</v>
      </c>
      <c r="K9" s="11">
        <v>2</v>
      </c>
      <c r="L9" s="11">
        <v>3</v>
      </c>
      <c r="M9" s="13">
        <v>4</v>
      </c>
      <c r="N9" s="12">
        <v>1</v>
      </c>
      <c r="O9" s="11">
        <v>2</v>
      </c>
      <c r="P9" s="11">
        <v>3</v>
      </c>
      <c r="Q9" s="13">
        <v>4</v>
      </c>
      <c r="R9" s="12">
        <v>1</v>
      </c>
      <c r="S9" s="11">
        <v>2</v>
      </c>
      <c r="T9" s="11">
        <v>3</v>
      </c>
      <c r="U9" s="13">
        <v>4</v>
      </c>
      <c r="V9" s="12">
        <v>1</v>
      </c>
      <c r="W9" s="11">
        <v>2</v>
      </c>
      <c r="X9" s="11">
        <v>3</v>
      </c>
      <c r="Y9" s="13">
        <v>4</v>
      </c>
    </row>
    <row r="10" spans="1:25" x14ac:dyDescent="0.3">
      <c r="A10" s="1">
        <v>1</v>
      </c>
      <c r="B10" s="5">
        <v>1.5</v>
      </c>
      <c r="C10" s="6">
        <v>1.1000000000000001</v>
      </c>
      <c r="D10" s="6">
        <v>1.3</v>
      </c>
      <c r="E10" s="7">
        <v>1.4</v>
      </c>
      <c r="F10" s="5">
        <v>1.8</v>
      </c>
      <c r="G10" s="14">
        <v>1.4</v>
      </c>
      <c r="H10" s="14">
        <v>1.4</v>
      </c>
      <c r="I10" s="7">
        <v>1.5</v>
      </c>
      <c r="J10" s="5">
        <v>2</v>
      </c>
      <c r="K10" s="14">
        <v>1.3</v>
      </c>
      <c r="L10" s="14">
        <v>1.3</v>
      </c>
      <c r="M10" s="7">
        <v>1.9</v>
      </c>
      <c r="N10" s="5">
        <v>1.7</v>
      </c>
      <c r="O10" s="14">
        <v>1.4</v>
      </c>
      <c r="P10" s="14">
        <v>1.1000000000000001</v>
      </c>
      <c r="Q10" s="7">
        <v>1.1000000000000001</v>
      </c>
      <c r="R10" s="5">
        <v>1.6</v>
      </c>
      <c r="S10" s="14">
        <v>1.3</v>
      </c>
      <c r="T10" s="14">
        <v>1.5</v>
      </c>
      <c r="U10" s="7">
        <v>1.7</v>
      </c>
      <c r="V10" s="5">
        <v>1.3</v>
      </c>
      <c r="W10" s="14">
        <v>1.6</v>
      </c>
      <c r="X10" s="14">
        <v>1.6</v>
      </c>
      <c r="Y10" s="7">
        <v>1.5</v>
      </c>
    </row>
    <row r="11" spans="1:25" x14ac:dyDescent="0.3">
      <c r="A11" s="1">
        <v>2</v>
      </c>
      <c r="B11" s="5">
        <v>3.5</v>
      </c>
      <c r="C11" s="6">
        <v>2.9</v>
      </c>
      <c r="D11" s="6">
        <v>2.4</v>
      </c>
      <c r="E11" s="7">
        <v>4</v>
      </c>
      <c r="F11" s="5">
        <v>3.6</v>
      </c>
      <c r="G11" s="14">
        <v>2.5</v>
      </c>
      <c r="H11" s="14">
        <v>2.8</v>
      </c>
      <c r="I11" s="7">
        <v>2.6</v>
      </c>
      <c r="J11" s="5">
        <v>2.8</v>
      </c>
      <c r="K11" s="14">
        <v>3.1</v>
      </c>
      <c r="L11" s="14">
        <v>2.7</v>
      </c>
      <c r="M11" s="7">
        <v>3.5</v>
      </c>
      <c r="N11" s="5">
        <v>3.7</v>
      </c>
      <c r="O11" s="14">
        <v>3.9</v>
      </c>
      <c r="P11" s="14">
        <v>3.1</v>
      </c>
      <c r="Q11" s="7">
        <v>2.5</v>
      </c>
      <c r="R11" s="5">
        <v>3</v>
      </c>
      <c r="S11" s="14">
        <v>2.6</v>
      </c>
      <c r="T11" s="14">
        <v>3.2</v>
      </c>
      <c r="U11" s="7">
        <v>2.9</v>
      </c>
      <c r="V11" s="5">
        <v>3.2</v>
      </c>
      <c r="W11" s="14">
        <v>3.1</v>
      </c>
      <c r="X11" s="14">
        <v>3.5</v>
      </c>
      <c r="Y11" s="7">
        <v>3.7</v>
      </c>
    </row>
    <row r="12" spans="1:25" x14ac:dyDescent="0.3">
      <c r="A12" s="1">
        <v>3</v>
      </c>
      <c r="B12" s="5">
        <v>5.0999999999999996</v>
      </c>
      <c r="C12" s="14">
        <v>3.9</v>
      </c>
      <c r="D12" s="14">
        <v>4.0999999999999996</v>
      </c>
      <c r="E12" s="7">
        <v>5.0999999999999996</v>
      </c>
      <c r="F12" s="5">
        <v>6.4</v>
      </c>
      <c r="G12" s="14">
        <v>4.5</v>
      </c>
      <c r="H12" s="14">
        <v>4.5</v>
      </c>
      <c r="I12" s="7">
        <v>4.4000000000000004</v>
      </c>
      <c r="J12" s="5">
        <v>4.2</v>
      </c>
      <c r="K12" s="14">
        <v>5</v>
      </c>
      <c r="L12" s="14">
        <v>5.3</v>
      </c>
      <c r="M12" s="7">
        <v>4.7</v>
      </c>
      <c r="N12" s="5">
        <v>5.2</v>
      </c>
      <c r="O12" s="14">
        <v>5.3</v>
      </c>
      <c r="P12" s="14">
        <v>4.7</v>
      </c>
      <c r="Q12" s="7">
        <v>4</v>
      </c>
      <c r="R12" s="5">
        <v>4.4000000000000004</v>
      </c>
      <c r="S12" s="14">
        <v>4.5999999999999996</v>
      </c>
      <c r="T12" s="14">
        <v>4.8</v>
      </c>
      <c r="U12" s="7">
        <v>5</v>
      </c>
      <c r="V12" s="5">
        <v>4.7</v>
      </c>
      <c r="W12" s="14">
        <v>4.5</v>
      </c>
      <c r="X12" s="14">
        <v>5.5</v>
      </c>
      <c r="Y12" s="7">
        <v>5.6</v>
      </c>
    </row>
    <row r="13" spans="1:25" x14ac:dyDescent="0.3">
      <c r="A13" s="1">
        <v>4</v>
      </c>
      <c r="B13" s="5">
        <v>6.3</v>
      </c>
      <c r="C13" s="14">
        <v>6.4</v>
      </c>
      <c r="D13" s="14">
        <v>6</v>
      </c>
      <c r="E13" s="7">
        <v>6.1</v>
      </c>
      <c r="F13" s="5">
        <v>7.7</v>
      </c>
      <c r="G13" s="14">
        <v>6</v>
      </c>
      <c r="H13" s="14">
        <v>6</v>
      </c>
      <c r="I13" s="7">
        <v>6.1</v>
      </c>
      <c r="J13" s="5">
        <v>5.8</v>
      </c>
      <c r="K13" s="14">
        <v>6.8</v>
      </c>
      <c r="L13" s="14">
        <v>6.6</v>
      </c>
      <c r="M13" s="7">
        <v>7</v>
      </c>
      <c r="N13" s="5">
        <v>7.8</v>
      </c>
      <c r="O13" s="14">
        <v>6.4</v>
      </c>
      <c r="P13" s="14">
        <v>6.6</v>
      </c>
      <c r="Q13" s="7">
        <v>5.0999999999999996</v>
      </c>
      <c r="R13" s="5">
        <v>7.8</v>
      </c>
      <c r="S13" s="14">
        <v>6.3</v>
      </c>
      <c r="T13" s="14">
        <v>5.8</v>
      </c>
      <c r="U13" s="7">
        <v>7.2</v>
      </c>
      <c r="V13" s="5">
        <v>6</v>
      </c>
      <c r="W13" s="14">
        <v>6</v>
      </c>
      <c r="X13" s="14">
        <v>6.2</v>
      </c>
      <c r="Y13" s="7">
        <v>8.1</v>
      </c>
    </row>
    <row r="14" spans="1:25" x14ac:dyDescent="0.3">
      <c r="A14" s="1">
        <v>5</v>
      </c>
      <c r="B14" s="5">
        <v>8.1</v>
      </c>
      <c r="C14" s="14">
        <v>8.1</v>
      </c>
      <c r="D14" s="14">
        <v>7.6</v>
      </c>
      <c r="E14" s="7">
        <v>7.2</v>
      </c>
      <c r="F14" s="5">
        <v>9.8000000000000007</v>
      </c>
      <c r="G14" s="14">
        <v>8</v>
      </c>
      <c r="H14" s="14">
        <v>8</v>
      </c>
      <c r="I14" s="7">
        <v>8</v>
      </c>
      <c r="J14" s="5">
        <v>7.1</v>
      </c>
      <c r="K14" s="14">
        <v>8.3000000000000007</v>
      </c>
      <c r="L14" s="14">
        <v>8</v>
      </c>
      <c r="M14" s="7">
        <v>8.4</v>
      </c>
      <c r="N14" s="5">
        <v>9.1</v>
      </c>
      <c r="O14" s="14">
        <v>7.7</v>
      </c>
      <c r="P14" s="14">
        <v>8.1</v>
      </c>
      <c r="Q14" s="7">
        <v>6.5</v>
      </c>
      <c r="R14" s="5">
        <v>9.5</v>
      </c>
      <c r="S14" s="14">
        <v>7.7</v>
      </c>
      <c r="T14" s="14">
        <v>7.8</v>
      </c>
      <c r="U14" s="7">
        <v>8.6999999999999993</v>
      </c>
      <c r="V14" s="5">
        <v>7.2</v>
      </c>
      <c r="W14" s="14">
        <v>9.1</v>
      </c>
      <c r="X14" s="14">
        <v>7.4</v>
      </c>
      <c r="Y14" s="7">
        <v>12.2</v>
      </c>
    </row>
    <row r="15" spans="1:25" x14ac:dyDescent="0.3">
      <c r="A15" s="1">
        <v>6</v>
      </c>
      <c r="B15" s="5">
        <v>9.6</v>
      </c>
      <c r="C15" s="14">
        <v>9.6</v>
      </c>
      <c r="D15" s="14">
        <v>9</v>
      </c>
      <c r="E15" s="7">
        <v>8.6999999999999993</v>
      </c>
      <c r="F15" s="5">
        <v>11</v>
      </c>
      <c r="G15" s="14">
        <v>9.3000000000000007</v>
      </c>
      <c r="H15" s="14">
        <v>10.5</v>
      </c>
      <c r="I15" s="7">
        <v>10.8</v>
      </c>
      <c r="J15" s="5">
        <v>8</v>
      </c>
      <c r="K15" s="14">
        <v>10.5</v>
      </c>
      <c r="L15" s="14">
        <v>10</v>
      </c>
      <c r="M15" s="7">
        <v>10.199999999999999</v>
      </c>
      <c r="N15" s="5">
        <v>10.5</v>
      </c>
      <c r="O15" s="14">
        <v>9.5</v>
      </c>
      <c r="P15" s="14">
        <v>9.5</v>
      </c>
      <c r="Q15" s="7">
        <v>8.1</v>
      </c>
      <c r="R15" s="5">
        <v>10.6</v>
      </c>
      <c r="S15" s="14">
        <v>8.9</v>
      </c>
      <c r="T15" s="14">
        <v>9.5</v>
      </c>
      <c r="U15" s="7">
        <v>10.7</v>
      </c>
      <c r="V15" s="5">
        <v>9.5</v>
      </c>
      <c r="W15" s="14">
        <v>10.7</v>
      </c>
      <c r="X15" s="14">
        <v>9.1</v>
      </c>
      <c r="Y15" s="7">
        <v>13.2</v>
      </c>
    </row>
    <row r="16" spans="1:25" x14ac:dyDescent="0.3">
      <c r="A16" s="1">
        <v>7</v>
      </c>
      <c r="B16" s="5">
        <v>10.8</v>
      </c>
      <c r="C16" s="14">
        <v>10.9</v>
      </c>
      <c r="D16" s="14">
        <v>11.1</v>
      </c>
      <c r="E16" s="7">
        <v>11.2</v>
      </c>
      <c r="F16" s="5">
        <v>13</v>
      </c>
      <c r="G16" s="14">
        <v>12</v>
      </c>
      <c r="H16" s="14">
        <v>11.5</v>
      </c>
      <c r="I16" s="7">
        <v>12.7</v>
      </c>
      <c r="J16" s="5">
        <v>11.3</v>
      </c>
      <c r="K16" s="14">
        <v>12.3</v>
      </c>
      <c r="L16" s="14">
        <v>11.6</v>
      </c>
      <c r="M16" s="7">
        <v>11.8</v>
      </c>
      <c r="N16" s="5">
        <v>12.2</v>
      </c>
      <c r="O16" s="14">
        <v>11.2</v>
      </c>
      <c r="P16" s="14">
        <v>12.8</v>
      </c>
      <c r="Q16" s="7">
        <v>9.6</v>
      </c>
      <c r="R16" s="5">
        <v>12.1</v>
      </c>
      <c r="S16" s="14">
        <v>10.199999999999999</v>
      </c>
      <c r="T16" s="14">
        <v>11.8</v>
      </c>
      <c r="U16" s="7">
        <v>12.9</v>
      </c>
      <c r="V16" s="5">
        <v>12.3</v>
      </c>
      <c r="W16" s="14">
        <v>13</v>
      </c>
      <c r="X16" s="14">
        <v>11</v>
      </c>
      <c r="Y16" s="7">
        <v>14.1</v>
      </c>
    </row>
    <row r="17" spans="1:25" x14ac:dyDescent="0.3">
      <c r="A17" s="1">
        <v>8</v>
      </c>
      <c r="B17" s="5">
        <v>12.1</v>
      </c>
      <c r="C17" s="14">
        <v>12.9</v>
      </c>
      <c r="D17" s="14">
        <v>13</v>
      </c>
      <c r="E17" s="7">
        <v>12.3</v>
      </c>
      <c r="F17" s="5">
        <v>15</v>
      </c>
      <c r="G17" s="14">
        <v>13</v>
      </c>
      <c r="H17" s="14">
        <v>14.2</v>
      </c>
      <c r="I17" s="7">
        <v>14.8</v>
      </c>
      <c r="J17" s="5">
        <v>12.4</v>
      </c>
      <c r="K17" s="14">
        <v>14.6</v>
      </c>
      <c r="L17" s="14">
        <v>14.3</v>
      </c>
      <c r="M17" s="7">
        <v>13.7</v>
      </c>
      <c r="N17" s="5">
        <v>14</v>
      </c>
      <c r="O17" s="14">
        <v>14</v>
      </c>
      <c r="P17" s="14">
        <v>14.6</v>
      </c>
      <c r="Q17" s="7">
        <v>11.7</v>
      </c>
      <c r="R17" s="5">
        <v>13.7</v>
      </c>
      <c r="S17" s="14">
        <v>14.5</v>
      </c>
      <c r="T17" s="14">
        <v>13.2</v>
      </c>
      <c r="U17" s="7">
        <v>14.9</v>
      </c>
      <c r="V17" s="5">
        <v>13.8</v>
      </c>
      <c r="W17" s="14">
        <v>15.2</v>
      </c>
      <c r="X17" s="14">
        <v>12.6</v>
      </c>
      <c r="Y17" s="7">
        <v>14.8</v>
      </c>
    </row>
    <row r="18" spans="1:25" x14ac:dyDescent="0.3">
      <c r="A18" s="1">
        <v>9</v>
      </c>
      <c r="B18" s="5">
        <v>14.2</v>
      </c>
      <c r="C18" s="14">
        <v>14</v>
      </c>
      <c r="D18" s="14">
        <v>14.7</v>
      </c>
      <c r="E18" s="7">
        <v>14</v>
      </c>
      <c r="F18" s="5">
        <v>15.9</v>
      </c>
      <c r="G18" s="14">
        <v>15.2</v>
      </c>
      <c r="H18" s="14">
        <v>16</v>
      </c>
      <c r="I18" s="7">
        <v>16</v>
      </c>
      <c r="J18" s="5">
        <v>14.5</v>
      </c>
      <c r="K18" s="14">
        <v>16.3</v>
      </c>
      <c r="L18" s="14">
        <v>14.8</v>
      </c>
      <c r="M18" s="7">
        <v>14.8</v>
      </c>
      <c r="N18" s="5">
        <v>15</v>
      </c>
      <c r="O18" s="14">
        <v>16</v>
      </c>
      <c r="P18" s="14">
        <v>16</v>
      </c>
      <c r="Q18" s="7">
        <v>13.5</v>
      </c>
      <c r="R18" s="5">
        <v>15.2</v>
      </c>
      <c r="S18" s="14">
        <v>16.100000000000001</v>
      </c>
      <c r="T18" s="14">
        <v>14.9</v>
      </c>
      <c r="U18" s="7">
        <v>16.100000000000001</v>
      </c>
      <c r="V18" s="5">
        <v>16</v>
      </c>
      <c r="W18" s="14">
        <v>16.600000000000001</v>
      </c>
      <c r="X18" s="14">
        <v>14.7</v>
      </c>
      <c r="Y18" s="7">
        <v>15.6</v>
      </c>
    </row>
    <row r="19" spans="1:25" x14ac:dyDescent="0.3">
      <c r="A19" s="1">
        <v>10</v>
      </c>
      <c r="B19" s="8">
        <v>16.3</v>
      </c>
      <c r="C19" s="9">
        <v>16.399999999999999</v>
      </c>
      <c r="D19" s="9">
        <v>17</v>
      </c>
      <c r="E19" s="10">
        <v>16</v>
      </c>
      <c r="F19" s="8">
        <v>17</v>
      </c>
      <c r="G19" s="9">
        <v>17.5</v>
      </c>
      <c r="H19" s="9">
        <v>17</v>
      </c>
      <c r="I19" s="10">
        <v>17</v>
      </c>
      <c r="J19" s="8">
        <v>16.5</v>
      </c>
      <c r="K19" s="9">
        <v>17.2</v>
      </c>
      <c r="L19" s="9">
        <v>16.8</v>
      </c>
      <c r="M19" s="10">
        <v>16.7</v>
      </c>
      <c r="N19" s="8">
        <v>16.899999999999999</v>
      </c>
      <c r="O19" s="9">
        <v>17.8</v>
      </c>
      <c r="P19" s="9">
        <v>17.2</v>
      </c>
      <c r="Q19" s="10">
        <v>16.899999999999999</v>
      </c>
      <c r="R19" s="8">
        <v>16.8</v>
      </c>
      <c r="S19" s="9">
        <v>17.3</v>
      </c>
      <c r="T19" s="9">
        <v>16.5</v>
      </c>
      <c r="U19" s="10">
        <v>17.2</v>
      </c>
      <c r="V19" s="8">
        <v>17.399999999999999</v>
      </c>
      <c r="W19" s="9">
        <v>17.100000000000001</v>
      </c>
      <c r="X19" s="9">
        <v>16.600000000000001</v>
      </c>
      <c r="Y19" s="10">
        <v>16.2</v>
      </c>
    </row>
    <row r="20" spans="1:25" x14ac:dyDescent="0.3">
      <c r="A20" s="1" t="s">
        <v>1</v>
      </c>
      <c r="B20">
        <f>B19</f>
        <v>16.3</v>
      </c>
      <c r="C20">
        <f t="shared" ref="C20:Y20" si="0">C19</f>
        <v>16.399999999999999</v>
      </c>
      <c r="D20">
        <f t="shared" si="0"/>
        <v>17</v>
      </c>
      <c r="E20">
        <f t="shared" si="0"/>
        <v>16</v>
      </c>
      <c r="F20">
        <f t="shared" si="0"/>
        <v>17</v>
      </c>
      <c r="G20">
        <f t="shared" si="0"/>
        <v>17.5</v>
      </c>
      <c r="H20">
        <f t="shared" si="0"/>
        <v>17</v>
      </c>
      <c r="I20">
        <f t="shared" si="0"/>
        <v>17</v>
      </c>
      <c r="J20">
        <f t="shared" si="0"/>
        <v>16.5</v>
      </c>
      <c r="K20">
        <f t="shared" si="0"/>
        <v>17.2</v>
      </c>
      <c r="L20">
        <f t="shared" si="0"/>
        <v>16.8</v>
      </c>
      <c r="M20">
        <f t="shared" si="0"/>
        <v>16.7</v>
      </c>
      <c r="N20">
        <f t="shared" si="0"/>
        <v>16.899999999999999</v>
      </c>
      <c r="O20">
        <f t="shared" si="0"/>
        <v>17.8</v>
      </c>
      <c r="P20">
        <f t="shared" si="0"/>
        <v>17.2</v>
      </c>
      <c r="Q20">
        <f t="shared" si="0"/>
        <v>16.899999999999999</v>
      </c>
      <c r="R20">
        <f t="shared" si="0"/>
        <v>16.8</v>
      </c>
      <c r="S20">
        <f t="shared" si="0"/>
        <v>17.3</v>
      </c>
      <c r="T20">
        <f t="shared" si="0"/>
        <v>16.5</v>
      </c>
      <c r="U20">
        <f t="shared" si="0"/>
        <v>17.2</v>
      </c>
      <c r="V20">
        <f t="shared" si="0"/>
        <v>17.399999999999999</v>
      </c>
      <c r="W20">
        <f t="shared" si="0"/>
        <v>17.100000000000001</v>
      </c>
      <c r="X20">
        <f t="shared" si="0"/>
        <v>16.600000000000001</v>
      </c>
      <c r="Y20">
        <f t="shared" si="0"/>
        <v>16.2</v>
      </c>
    </row>
    <row r="21" spans="1:25" x14ac:dyDescent="0.3">
      <c r="A21" s="1" t="s">
        <v>2</v>
      </c>
      <c r="B21">
        <f>B20/10</f>
        <v>1.6300000000000001</v>
      </c>
      <c r="C21">
        <f t="shared" ref="C21:Y21" si="1">C20/10</f>
        <v>1.64</v>
      </c>
      <c r="D21">
        <f t="shared" si="1"/>
        <v>1.7</v>
      </c>
      <c r="E21">
        <f t="shared" si="1"/>
        <v>1.6</v>
      </c>
      <c r="F21">
        <f t="shared" si="1"/>
        <v>1.7</v>
      </c>
      <c r="G21">
        <f t="shared" si="1"/>
        <v>1.75</v>
      </c>
      <c r="H21">
        <f t="shared" si="1"/>
        <v>1.7</v>
      </c>
      <c r="I21">
        <f t="shared" si="1"/>
        <v>1.7</v>
      </c>
      <c r="J21">
        <f t="shared" si="1"/>
        <v>1.65</v>
      </c>
      <c r="K21">
        <f t="shared" si="1"/>
        <v>1.72</v>
      </c>
      <c r="L21">
        <f t="shared" si="1"/>
        <v>1.6800000000000002</v>
      </c>
      <c r="M21">
        <f t="shared" si="1"/>
        <v>1.67</v>
      </c>
      <c r="N21">
        <f t="shared" si="1"/>
        <v>1.69</v>
      </c>
      <c r="O21">
        <f t="shared" si="1"/>
        <v>1.78</v>
      </c>
      <c r="P21">
        <f t="shared" si="1"/>
        <v>1.72</v>
      </c>
      <c r="Q21">
        <f t="shared" si="1"/>
        <v>1.69</v>
      </c>
      <c r="R21">
        <f t="shared" si="1"/>
        <v>1.6800000000000002</v>
      </c>
      <c r="S21">
        <f t="shared" si="1"/>
        <v>1.73</v>
      </c>
      <c r="T21">
        <f t="shared" si="1"/>
        <v>1.65</v>
      </c>
      <c r="U21">
        <f t="shared" si="1"/>
        <v>1.72</v>
      </c>
      <c r="V21">
        <f t="shared" si="1"/>
        <v>1.7399999999999998</v>
      </c>
      <c r="W21">
        <f t="shared" si="1"/>
        <v>1.7100000000000002</v>
      </c>
      <c r="X21">
        <f t="shared" si="1"/>
        <v>1.6600000000000001</v>
      </c>
      <c r="Y21">
        <f t="shared" si="1"/>
        <v>1.6199999999999999</v>
      </c>
    </row>
    <row r="23" spans="1:25" x14ac:dyDescent="0.3">
      <c r="E23" s="16">
        <f>AVERAGE(B21:E21)</f>
        <v>1.6425000000000001</v>
      </c>
      <c r="I23" s="16">
        <f>AVERAGE(F21:I21)</f>
        <v>1.7125000000000001</v>
      </c>
      <c r="M23">
        <f>AVERAGE(J21:M21)</f>
        <v>1.6800000000000002</v>
      </c>
      <c r="Q23">
        <f>AVERAGE(N21:Q21)</f>
        <v>1.7199999999999998</v>
      </c>
      <c r="U23" s="16">
        <f>AVERAGE(R21:U21)</f>
        <v>1.6950000000000001</v>
      </c>
      <c r="Y23" s="16">
        <f>AVERAGE(V21:Y21)</f>
        <v>1.6825000000000001</v>
      </c>
    </row>
    <row r="24" spans="1:25" x14ac:dyDescent="0.3">
      <c r="Q24" s="15"/>
      <c r="R24" s="15"/>
    </row>
    <row r="25" spans="1:25" x14ac:dyDescent="0.3">
      <c r="G25" s="6"/>
    </row>
    <row r="26" spans="1:25" x14ac:dyDescent="0.3">
      <c r="K26" t="s">
        <v>8</v>
      </c>
    </row>
  </sheetData>
  <mergeCells count="7">
    <mergeCell ref="A1:K5"/>
    <mergeCell ref="V8:Y8"/>
    <mergeCell ref="B8:E8"/>
    <mergeCell ref="F8:I8"/>
    <mergeCell ref="J8:M8"/>
    <mergeCell ref="N8:Q8"/>
    <mergeCell ref="R8:U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workbookViewId="0">
      <selection activeCell="L1" sqref="A1:XFD5"/>
    </sheetView>
  </sheetViews>
  <sheetFormatPr defaultRowHeight="14.4" x14ac:dyDescent="0.3"/>
  <cols>
    <col min="1" max="2" width="10.109375" bestFit="1" customWidth="1"/>
  </cols>
  <sheetData>
    <row r="1" spans="1:26" s="6" customForma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26" s="6" customForma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6" s="6" customForma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26" s="6" customForma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26" s="6" customForma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7" spans="1:26" x14ac:dyDescent="0.3">
      <c r="A7" s="27">
        <v>44021</v>
      </c>
      <c r="B7" s="18"/>
      <c r="C7" s="52" t="s">
        <v>0</v>
      </c>
      <c r="D7" s="53"/>
      <c r="E7" s="53"/>
      <c r="F7" s="54"/>
      <c r="G7" s="52" t="s">
        <v>3</v>
      </c>
      <c r="H7" s="53"/>
      <c r="I7" s="53"/>
      <c r="J7" s="54"/>
      <c r="K7" s="52" t="s">
        <v>4</v>
      </c>
      <c r="L7" s="53"/>
      <c r="M7" s="53"/>
      <c r="N7" s="54"/>
      <c r="O7" s="52" t="s">
        <v>5</v>
      </c>
      <c r="P7" s="53"/>
      <c r="Q7" s="53"/>
      <c r="R7" s="54"/>
      <c r="S7" s="52" t="s">
        <v>6</v>
      </c>
      <c r="T7" s="53"/>
      <c r="U7" s="53"/>
      <c r="V7" s="54"/>
      <c r="W7" s="52" t="s">
        <v>7</v>
      </c>
      <c r="X7" s="53"/>
      <c r="Y7" s="53"/>
      <c r="Z7" s="54"/>
    </row>
    <row r="8" spans="1:26" x14ac:dyDescent="0.3">
      <c r="C8" s="33">
        <v>1</v>
      </c>
      <c r="D8" s="33">
        <v>2</v>
      </c>
      <c r="E8" s="33">
        <v>3</v>
      </c>
      <c r="F8" s="33">
        <v>4</v>
      </c>
      <c r="G8" s="33">
        <v>1</v>
      </c>
      <c r="H8" s="33">
        <v>2</v>
      </c>
      <c r="I8" s="33">
        <v>3</v>
      </c>
      <c r="J8" s="33">
        <v>4</v>
      </c>
      <c r="K8" s="33">
        <v>1</v>
      </c>
      <c r="L8" s="33">
        <v>2</v>
      </c>
      <c r="M8" s="33">
        <v>3</v>
      </c>
      <c r="N8" s="33">
        <v>4</v>
      </c>
      <c r="O8" s="33">
        <v>1</v>
      </c>
      <c r="P8" s="33">
        <v>2</v>
      </c>
      <c r="Q8" s="33">
        <v>3</v>
      </c>
      <c r="R8" s="33">
        <v>4</v>
      </c>
      <c r="S8" s="33">
        <v>1</v>
      </c>
      <c r="T8" s="33">
        <v>2</v>
      </c>
      <c r="U8" s="33">
        <v>3</v>
      </c>
      <c r="V8" s="33">
        <v>4</v>
      </c>
      <c r="W8" s="33">
        <v>1</v>
      </c>
      <c r="X8" s="33">
        <v>2</v>
      </c>
      <c r="Y8" s="33">
        <v>3</v>
      </c>
      <c r="Z8" s="33">
        <v>4</v>
      </c>
    </row>
    <row r="9" spans="1:26" x14ac:dyDescent="0.3">
      <c r="B9">
        <v>1</v>
      </c>
      <c r="C9" s="1">
        <v>3.7</v>
      </c>
      <c r="D9" s="1">
        <v>4.5999999999999996</v>
      </c>
      <c r="E9" s="1">
        <v>4.4000000000000004</v>
      </c>
      <c r="F9" s="1">
        <v>3</v>
      </c>
      <c r="G9">
        <v>3.7</v>
      </c>
      <c r="H9">
        <v>3.1</v>
      </c>
      <c r="I9">
        <v>3.5</v>
      </c>
      <c r="J9">
        <v>4</v>
      </c>
      <c r="K9">
        <v>3.7</v>
      </c>
      <c r="L9">
        <v>4.5999999999999996</v>
      </c>
      <c r="M9">
        <v>4.7</v>
      </c>
      <c r="N9">
        <v>4.0999999999999996</v>
      </c>
      <c r="O9">
        <v>5.2</v>
      </c>
      <c r="P9">
        <v>2.9</v>
      </c>
      <c r="Q9">
        <v>4.4000000000000004</v>
      </c>
      <c r="R9">
        <v>3.5</v>
      </c>
      <c r="S9">
        <v>3.8</v>
      </c>
      <c r="T9">
        <v>1.5</v>
      </c>
      <c r="U9">
        <v>3.7</v>
      </c>
      <c r="V9">
        <v>5.2</v>
      </c>
      <c r="W9">
        <v>2.2000000000000002</v>
      </c>
      <c r="X9">
        <v>4.7</v>
      </c>
      <c r="Y9">
        <v>5.4</v>
      </c>
      <c r="Z9">
        <v>3.7</v>
      </c>
    </row>
    <row r="10" spans="1:26" x14ac:dyDescent="0.3">
      <c r="B10">
        <v>2</v>
      </c>
      <c r="C10" s="1">
        <v>3</v>
      </c>
      <c r="D10" s="1">
        <v>3.1000000000000005</v>
      </c>
      <c r="E10" s="1">
        <v>3</v>
      </c>
      <c r="F10" s="1">
        <v>3.2</v>
      </c>
      <c r="G10">
        <v>3.8999999999999995</v>
      </c>
      <c r="H10">
        <v>3.9999999999999996</v>
      </c>
      <c r="I10">
        <v>2.5999999999999996</v>
      </c>
      <c r="J10">
        <v>3.5</v>
      </c>
      <c r="K10">
        <v>6.8999999999999995</v>
      </c>
      <c r="L10">
        <v>3.5999999999999996</v>
      </c>
      <c r="M10">
        <v>5.8999999999999995</v>
      </c>
      <c r="N10">
        <v>3.7</v>
      </c>
      <c r="O10">
        <v>3.8999999999999995</v>
      </c>
      <c r="P10">
        <v>4.8000000000000007</v>
      </c>
      <c r="Q10">
        <v>3.1999999999999993</v>
      </c>
      <c r="R10">
        <v>4.9000000000000004</v>
      </c>
      <c r="S10">
        <v>2.5</v>
      </c>
      <c r="T10">
        <v>3.3</v>
      </c>
      <c r="U10">
        <v>4.2</v>
      </c>
      <c r="V10">
        <v>4.8999999999999995</v>
      </c>
      <c r="W10">
        <v>4.0999999999999996</v>
      </c>
      <c r="X10">
        <v>1.7999999999999998</v>
      </c>
      <c r="Y10">
        <v>3.1999999999999993</v>
      </c>
      <c r="Z10">
        <v>3.0999999999999996</v>
      </c>
    </row>
    <row r="11" spans="1:26" x14ac:dyDescent="0.3">
      <c r="B11">
        <v>3</v>
      </c>
      <c r="C11" s="1">
        <v>3.6000000000000005</v>
      </c>
      <c r="D11" s="1">
        <v>5.3</v>
      </c>
      <c r="E11" s="1">
        <v>3.0999999999999996</v>
      </c>
      <c r="F11" s="1">
        <v>2.8999999999999995</v>
      </c>
      <c r="G11">
        <v>3.9000000000000004</v>
      </c>
      <c r="H11">
        <v>5.3000000000000007</v>
      </c>
      <c r="I11">
        <v>4.4000000000000004</v>
      </c>
      <c r="J11">
        <v>6.3000000000000007</v>
      </c>
      <c r="K11">
        <v>4.3000000000000007</v>
      </c>
      <c r="L11">
        <v>2.6000000000000014</v>
      </c>
      <c r="M11">
        <v>3.8000000000000007</v>
      </c>
      <c r="N11">
        <v>5.8999999999999995</v>
      </c>
      <c r="O11">
        <v>6.1</v>
      </c>
      <c r="P11">
        <v>3.3999999999999995</v>
      </c>
      <c r="Q11">
        <v>6.4</v>
      </c>
      <c r="R11">
        <v>7.7999999999999989</v>
      </c>
      <c r="S11">
        <v>7.3999999999999995</v>
      </c>
      <c r="T11">
        <v>3.7</v>
      </c>
      <c r="U11">
        <v>3.5999999999999996</v>
      </c>
      <c r="V11">
        <v>4.0999999999999996</v>
      </c>
      <c r="W11">
        <v>3.8999999999999995</v>
      </c>
      <c r="X11">
        <v>3.3000000000000007</v>
      </c>
      <c r="Y11">
        <v>4.7000000000000011</v>
      </c>
      <c r="Z11">
        <v>4.3</v>
      </c>
    </row>
    <row r="12" spans="1:26" x14ac:dyDescent="0.3">
      <c r="B12">
        <v>4</v>
      </c>
      <c r="C12" s="1">
        <v>4.8999999999999986</v>
      </c>
      <c r="D12" s="1">
        <v>4.1999999999999993</v>
      </c>
      <c r="E12" s="1">
        <v>4.5</v>
      </c>
      <c r="F12" s="1">
        <v>3.5999999999999996</v>
      </c>
      <c r="G12">
        <v>3.1999999999999993</v>
      </c>
      <c r="H12">
        <v>4.0999999999999996</v>
      </c>
      <c r="I12">
        <v>5.8000000000000043</v>
      </c>
      <c r="J12">
        <v>4.0999999999999979</v>
      </c>
      <c r="K12">
        <v>6.4999999999999982</v>
      </c>
      <c r="L12">
        <v>4.1999999999999993</v>
      </c>
      <c r="M12">
        <v>5.0999999999999996</v>
      </c>
      <c r="N12">
        <v>4.6999999999999993</v>
      </c>
      <c r="O12">
        <v>3.6999999999999993</v>
      </c>
      <c r="P12">
        <v>4.5999999999999996</v>
      </c>
      <c r="Q12">
        <v>5</v>
      </c>
      <c r="R12">
        <v>4.4000000000000021</v>
      </c>
      <c r="S12">
        <v>2.6999999999999993</v>
      </c>
      <c r="T12">
        <v>3.5999999999999996</v>
      </c>
      <c r="U12">
        <v>3.5999999999999996</v>
      </c>
      <c r="V12">
        <v>4</v>
      </c>
      <c r="W12">
        <v>3.3000000000000007</v>
      </c>
      <c r="X12">
        <v>2.3999999999999986</v>
      </c>
      <c r="Y12">
        <v>5</v>
      </c>
      <c r="Z12">
        <v>4.8000000000000007</v>
      </c>
    </row>
    <row r="13" spans="1:26" x14ac:dyDescent="0.3">
      <c r="B13">
        <v>5</v>
      </c>
      <c r="C13" s="1">
        <v>3.6999999999999993</v>
      </c>
      <c r="D13" s="1">
        <v>4.1999999999999993</v>
      </c>
      <c r="E13" s="1">
        <v>2.5</v>
      </c>
      <c r="F13" s="1">
        <v>3.8000000000000007</v>
      </c>
      <c r="G13">
        <v>3.6000000000000014</v>
      </c>
      <c r="H13">
        <v>5.1999999999999993</v>
      </c>
      <c r="I13">
        <v>2.6000000000000014</v>
      </c>
      <c r="J13">
        <v>4.2999999999999972</v>
      </c>
      <c r="K13">
        <v>5.5</v>
      </c>
      <c r="L13">
        <v>5.1000000000000014</v>
      </c>
      <c r="M13">
        <v>4.6000000000000014</v>
      </c>
      <c r="N13">
        <v>5.4000000000000021</v>
      </c>
      <c r="O13">
        <v>5.1000000000000014</v>
      </c>
      <c r="P13">
        <v>3.5</v>
      </c>
      <c r="Q13">
        <v>8.3000000000000007</v>
      </c>
      <c r="R13">
        <v>3.5999999999999979</v>
      </c>
      <c r="S13">
        <v>4.6000000000000014</v>
      </c>
      <c r="T13">
        <v>3.5999999999999996</v>
      </c>
      <c r="U13">
        <v>4.2999999999999989</v>
      </c>
      <c r="V13">
        <v>3</v>
      </c>
      <c r="W13">
        <v>3</v>
      </c>
      <c r="X13">
        <v>3.4000000000000004</v>
      </c>
      <c r="Y13">
        <v>3.8000000000000007</v>
      </c>
      <c r="Z13">
        <v>2.7999999999999989</v>
      </c>
    </row>
    <row r="14" spans="1:26" x14ac:dyDescent="0.3">
      <c r="B14">
        <v>6</v>
      </c>
      <c r="C14" s="1">
        <v>4.3000000000000007</v>
      </c>
      <c r="D14" s="1">
        <v>3.8000000000000007</v>
      </c>
      <c r="E14" s="1">
        <v>3.1999999999999993</v>
      </c>
      <c r="F14" s="1">
        <v>3.3000000000000007</v>
      </c>
      <c r="G14">
        <v>4.6999999999999993</v>
      </c>
      <c r="H14">
        <v>2.9000000000000021</v>
      </c>
      <c r="I14">
        <v>3.5999999999999979</v>
      </c>
      <c r="J14">
        <v>6.3000000000000007</v>
      </c>
      <c r="K14">
        <v>3.5</v>
      </c>
      <c r="L14">
        <v>3.5</v>
      </c>
      <c r="M14">
        <v>3.7999999999999972</v>
      </c>
      <c r="N14">
        <v>6.5999999999999979</v>
      </c>
      <c r="O14">
        <v>4.6999999999999993</v>
      </c>
      <c r="P14">
        <v>5.9000000000000021</v>
      </c>
      <c r="Q14">
        <v>5.9999999999999964</v>
      </c>
      <c r="R14">
        <v>3.5</v>
      </c>
      <c r="S14">
        <v>3.6999999999999993</v>
      </c>
      <c r="T14">
        <v>3</v>
      </c>
      <c r="U14">
        <v>3</v>
      </c>
      <c r="V14">
        <v>2.3000000000000007</v>
      </c>
      <c r="W14">
        <v>2.6000000000000014</v>
      </c>
      <c r="X14">
        <v>4.0000000000000018</v>
      </c>
      <c r="Y14">
        <v>2.2999999999999972</v>
      </c>
      <c r="Z14">
        <v>3.3000000000000007</v>
      </c>
    </row>
    <row r="15" spans="1:26" x14ac:dyDescent="0.3">
      <c r="B15">
        <v>7</v>
      </c>
      <c r="C15" s="1">
        <v>3.6999999999999993</v>
      </c>
      <c r="D15" s="1">
        <v>3.1000000000000014</v>
      </c>
      <c r="E15" s="1">
        <v>3.1999999999999993</v>
      </c>
      <c r="F15" s="1">
        <v>2.1999999999999993</v>
      </c>
      <c r="G15">
        <v>4.3999999999999986</v>
      </c>
      <c r="H15">
        <v>4.5</v>
      </c>
      <c r="I15">
        <v>4.3000000000000007</v>
      </c>
      <c r="J15">
        <v>2.3000000000000007</v>
      </c>
      <c r="K15">
        <v>6.7000000000000028</v>
      </c>
      <c r="L15">
        <v>6</v>
      </c>
      <c r="M15">
        <v>5.5</v>
      </c>
      <c r="N15">
        <v>4.8999999999999986</v>
      </c>
      <c r="O15">
        <v>5.8000000000000007</v>
      </c>
      <c r="P15">
        <v>8.8999999999999986</v>
      </c>
      <c r="Q15">
        <v>6</v>
      </c>
      <c r="R15">
        <v>3.3000000000000007</v>
      </c>
      <c r="S15">
        <v>3</v>
      </c>
      <c r="T15">
        <v>5.3000000000000007</v>
      </c>
      <c r="U15">
        <v>4.6000000000000014</v>
      </c>
      <c r="V15">
        <v>3.1999999999999993</v>
      </c>
      <c r="W15">
        <v>3.5</v>
      </c>
      <c r="X15">
        <v>4.3999999999999986</v>
      </c>
      <c r="Y15">
        <v>3.9000000000000021</v>
      </c>
      <c r="Z15">
        <v>4.1999999999999993</v>
      </c>
    </row>
    <row r="16" spans="1:26" x14ac:dyDescent="0.3">
      <c r="B16">
        <v>8</v>
      </c>
      <c r="C16" s="1">
        <v>3.5</v>
      </c>
      <c r="D16" s="1">
        <v>3.3000000000000007</v>
      </c>
      <c r="E16" s="1">
        <v>3.4000000000000021</v>
      </c>
      <c r="F16" s="1">
        <v>4.3000000000000007</v>
      </c>
      <c r="G16">
        <v>4.8999999999999986</v>
      </c>
      <c r="H16">
        <v>5.8999999999999986</v>
      </c>
      <c r="I16">
        <v>2.9000000000000021</v>
      </c>
      <c r="J16">
        <v>2.5</v>
      </c>
      <c r="K16">
        <v>4.1000000000000014</v>
      </c>
      <c r="L16">
        <v>4.8999999999999986</v>
      </c>
      <c r="M16">
        <v>4.8999999999999986</v>
      </c>
      <c r="N16">
        <v>4.1000000000000014</v>
      </c>
      <c r="O16">
        <v>6.5</v>
      </c>
      <c r="P16">
        <v>4.7000000000000028</v>
      </c>
      <c r="Q16">
        <v>4.2000000000000028</v>
      </c>
      <c r="R16">
        <v>3.1000000000000014</v>
      </c>
      <c r="S16">
        <v>2.8000000000000007</v>
      </c>
      <c r="T16">
        <v>3.8000000000000007</v>
      </c>
      <c r="U16">
        <v>3</v>
      </c>
      <c r="V16">
        <v>5.5000000000000036</v>
      </c>
      <c r="W16">
        <v>5.8999999999999986</v>
      </c>
      <c r="X16">
        <v>2.6999999999999993</v>
      </c>
      <c r="Y16">
        <v>3.9000000000000021</v>
      </c>
      <c r="Z16">
        <v>6.0000000000000036</v>
      </c>
    </row>
    <row r="17" spans="2:26" x14ac:dyDescent="0.3">
      <c r="B17">
        <v>9</v>
      </c>
      <c r="C17" s="1">
        <v>3.1000000000000014</v>
      </c>
      <c r="D17" s="1">
        <v>5.1999999999999957</v>
      </c>
      <c r="E17" s="1">
        <v>4.9000000000000021</v>
      </c>
      <c r="F17" s="1">
        <v>3.6999999999999993</v>
      </c>
      <c r="G17">
        <v>5.7000000000000028</v>
      </c>
      <c r="H17">
        <v>5.6000000000000014</v>
      </c>
      <c r="I17">
        <v>5.0999999999999979</v>
      </c>
      <c r="J17">
        <v>5.5</v>
      </c>
      <c r="K17">
        <v>4.0999999999999943</v>
      </c>
      <c r="M17">
        <v>3.3000000000000043</v>
      </c>
      <c r="N17">
        <v>3.6000000000000014</v>
      </c>
      <c r="O17">
        <v>6.3999999999999986</v>
      </c>
      <c r="P17">
        <v>5.6999999999999957</v>
      </c>
      <c r="R17">
        <v>3.2999999999999972</v>
      </c>
      <c r="S17">
        <v>4.5</v>
      </c>
      <c r="T17">
        <v>5.1999999999999993</v>
      </c>
      <c r="U17">
        <v>3.1000000000000014</v>
      </c>
      <c r="V17">
        <v>3.2999999999999972</v>
      </c>
      <c r="W17">
        <v>5.7000000000000028</v>
      </c>
      <c r="X17">
        <v>4.3000000000000007</v>
      </c>
      <c r="Y17">
        <v>3.5999999999999943</v>
      </c>
    </row>
    <row r="18" spans="2:26" x14ac:dyDescent="0.3">
      <c r="B18">
        <v>10</v>
      </c>
      <c r="C18" s="1">
        <v>4.1000000000000014</v>
      </c>
      <c r="D18" s="1">
        <v>4.1000000000000014</v>
      </c>
      <c r="E18" s="1">
        <v>4.0999999999999943</v>
      </c>
      <c r="F18" s="1">
        <v>4.2999999999999972</v>
      </c>
      <c r="G18">
        <v>6.7999999999999972</v>
      </c>
      <c r="H18">
        <v>5.7999999999999972</v>
      </c>
      <c r="I18">
        <v>5.6999999999999993</v>
      </c>
      <c r="J18">
        <v>2.5</v>
      </c>
      <c r="K18">
        <v>5.4000000000000057</v>
      </c>
      <c r="M18">
        <v>3.2999999999999972</v>
      </c>
      <c r="O18">
        <v>4</v>
      </c>
      <c r="P18">
        <v>5.3999999999999986</v>
      </c>
      <c r="S18">
        <v>3.7000000000000028</v>
      </c>
      <c r="U18">
        <v>3.2999999999999972</v>
      </c>
      <c r="W18">
        <v>3.5</v>
      </c>
    </row>
    <row r="19" spans="2:26" x14ac:dyDescent="0.3">
      <c r="B19" s="34" t="s">
        <v>1</v>
      </c>
      <c r="C19" s="20">
        <f t="shared" ref="C19:Z19" si="0">SUM(C9:C18)</f>
        <v>37.6</v>
      </c>
      <c r="D19" s="20">
        <f t="shared" si="0"/>
        <v>40.9</v>
      </c>
      <c r="E19" s="20">
        <f t="shared" si="0"/>
        <v>36.299999999999997</v>
      </c>
      <c r="F19" s="20">
        <f t="shared" si="0"/>
        <v>34.299999999999997</v>
      </c>
      <c r="G19" s="20">
        <f t="shared" si="0"/>
        <v>44.8</v>
      </c>
      <c r="H19" s="20">
        <f t="shared" si="0"/>
        <v>46.4</v>
      </c>
      <c r="I19" s="20">
        <f t="shared" si="0"/>
        <v>40.5</v>
      </c>
      <c r="J19" s="20">
        <f t="shared" si="0"/>
        <v>41.3</v>
      </c>
      <c r="K19" s="20">
        <f t="shared" si="0"/>
        <v>50.7</v>
      </c>
      <c r="L19" s="20">
        <f t="shared" si="0"/>
        <v>34.5</v>
      </c>
      <c r="M19" s="20">
        <f t="shared" si="0"/>
        <v>44.9</v>
      </c>
      <c r="N19" s="20">
        <f t="shared" si="0"/>
        <v>43</v>
      </c>
      <c r="O19" s="20">
        <f t="shared" si="0"/>
        <v>51.4</v>
      </c>
      <c r="P19" s="20">
        <f t="shared" si="0"/>
        <v>49.8</v>
      </c>
      <c r="Q19" s="20">
        <f t="shared" si="0"/>
        <v>43.5</v>
      </c>
      <c r="R19" s="20">
        <f t="shared" si="0"/>
        <v>37.4</v>
      </c>
      <c r="S19" s="20">
        <f t="shared" si="0"/>
        <v>38.700000000000003</v>
      </c>
      <c r="T19" s="20">
        <f t="shared" si="0"/>
        <v>33</v>
      </c>
      <c r="U19" s="20">
        <f t="shared" si="0"/>
        <v>36.4</v>
      </c>
      <c r="V19" s="20">
        <f t="shared" si="0"/>
        <v>35.5</v>
      </c>
      <c r="W19" s="20">
        <f t="shared" si="0"/>
        <v>37.700000000000003</v>
      </c>
      <c r="X19" s="20">
        <f t="shared" si="0"/>
        <v>31</v>
      </c>
      <c r="Y19" s="20">
        <f t="shared" si="0"/>
        <v>35.799999999999997</v>
      </c>
      <c r="Z19" s="20">
        <f t="shared" si="0"/>
        <v>32.200000000000003</v>
      </c>
    </row>
    <row r="20" spans="2:26" x14ac:dyDescent="0.3">
      <c r="B20" s="34" t="s">
        <v>2</v>
      </c>
      <c r="C20" s="26">
        <f t="shared" ref="C20:Z20" si="1">AVERAGE(C9:C18)</f>
        <v>3.7600000000000002</v>
      </c>
      <c r="D20" s="26">
        <f t="shared" si="1"/>
        <v>4.09</v>
      </c>
      <c r="E20" s="26">
        <f t="shared" si="1"/>
        <v>3.63</v>
      </c>
      <c r="F20" s="26">
        <f t="shared" si="1"/>
        <v>3.4299999999999997</v>
      </c>
      <c r="G20" s="26">
        <f t="shared" si="1"/>
        <v>4.4799999999999995</v>
      </c>
      <c r="H20" s="26">
        <f t="shared" si="1"/>
        <v>4.6399999999999997</v>
      </c>
      <c r="I20" s="26">
        <f t="shared" si="1"/>
        <v>4.05</v>
      </c>
      <c r="J20" s="26">
        <f t="shared" si="1"/>
        <v>4.13</v>
      </c>
      <c r="K20" s="26">
        <f t="shared" si="1"/>
        <v>5.07</v>
      </c>
      <c r="L20" s="26">
        <f t="shared" si="1"/>
        <v>4.3125</v>
      </c>
      <c r="M20" s="26">
        <f t="shared" si="1"/>
        <v>4.49</v>
      </c>
      <c r="N20" s="26">
        <f t="shared" si="1"/>
        <v>4.7777777777777777</v>
      </c>
      <c r="O20" s="26">
        <f t="shared" si="1"/>
        <v>5.14</v>
      </c>
      <c r="P20" s="26">
        <f t="shared" si="1"/>
        <v>4.9799999999999995</v>
      </c>
      <c r="Q20" s="26">
        <f t="shared" si="1"/>
        <v>5.4375</v>
      </c>
      <c r="R20" s="26">
        <f t="shared" si="1"/>
        <v>4.155555555555555</v>
      </c>
      <c r="S20" s="26">
        <f t="shared" si="1"/>
        <v>3.87</v>
      </c>
      <c r="T20" s="26">
        <f t="shared" si="1"/>
        <v>3.6666666666666665</v>
      </c>
      <c r="U20" s="26">
        <f t="shared" si="1"/>
        <v>3.6399999999999997</v>
      </c>
      <c r="V20" s="26">
        <f t="shared" si="1"/>
        <v>3.9444444444444446</v>
      </c>
      <c r="W20" s="26">
        <f t="shared" si="1"/>
        <v>3.7700000000000005</v>
      </c>
      <c r="X20" s="26">
        <f t="shared" si="1"/>
        <v>3.4444444444444446</v>
      </c>
      <c r="Y20" s="26">
        <f t="shared" si="1"/>
        <v>3.9777777777777774</v>
      </c>
      <c r="Z20" s="26">
        <f t="shared" si="1"/>
        <v>4.0250000000000004</v>
      </c>
    </row>
    <row r="21" spans="2:26" x14ac:dyDescent="0.3">
      <c r="B21" s="34" t="s">
        <v>19</v>
      </c>
      <c r="C21" s="41">
        <f>AVERAGE(C20:F20)</f>
        <v>3.7275</v>
      </c>
      <c r="D21" s="42"/>
      <c r="E21" s="42"/>
      <c r="F21" s="42"/>
      <c r="G21" s="41">
        <f>AVERAGE(G20:J20)</f>
        <v>4.3249999999999993</v>
      </c>
      <c r="H21" s="42"/>
      <c r="I21" s="42"/>
      <c r="J21" s="42"/>
      <c r="K21" s="41">
        <f>AVERAGE(K20:N20)</f>
        <v>4.6625694444444443</v>
      </c>
      <c r="L21" s="42"/>
      <c r="M21" s="42"/>
      <c r="N21" s="42"/>
      <c r="O21" s="41">
        <f>AVERAGE(O20:R20)</f>
        <v>4.928263888888889</v>
      </c>
      <c r="P21" s="42"/>
      <c r="Q21" s="42"/>
      <c r="R21" s="42"/>
      <c r="S21" s="41">
        <f>AVERAGE(S20:V20)</f>
        <v>3.7802777777777776</v>
      </c>
      <c r="T21" s="42"/>
      <c r="U21" s="42"/>
      <c r="V21" s="42"/>
      <c r="W21" s="46">
        <f>AVERAGE(W20:Z20)</f>
        <v>3.8043055555555556</v>
      </c>
      <c r="X21" s="47"/>
      <c r="Y21" s="47"/>
      <c r="Z21" s="48"/>
    </row>
    <row r="22" spans="2:26" s="18" customFormat="1" x14ac:dyDescent="0.3">
      <c r="E22" s="19"/>
      <c r="I22" s="19"/>
      <c r="M22" s="19"/>
      <c r="Q22" s="19"/>
      <c r="Y22" s="19"/>
    </row>
    <row r="24" spans="2:26" s="1" customFormat="1" x14ac:dyDescent="0.3">
      <c r="E24" s="1" t="s">
        <v>21</v>
      </c>
      <c r="F24" s="1" t="s">
        <v>22</v>
      </c>
      <c r="G24" s="1" t="s">
        <v>23</v>
      </c>
      <c r="H24" s="1" t="s">
        <v>23</v>
      </c>
      <c r="I24" s="1" t="s">
        <v>21</v>
      </c>
      <c r="J24" s="1" t="s">
        <v>21</v>
      </c>
    </row>
    <row r="25" spans="2:26" x14ac:dyDescent="0.3">
      <c r="D25" s="17"/>
      <c r="E25" s="20" t="str">
        <f>C7</f>
        <v>V</v>
      </c>
      <c r="F25" s="21" t="str">
        <f>G7</f>
        <v>VH</v>
      </c>
      <c r="G25" s="22" t="str">
        <f>K7</f>
        <v>T</v>
      </c>
      <c r="H25" s="23" t="str">
        <f>O7</f>
        <v>TH</v>
      </c>
      <c r="I25" s="24" t="str">
        <f>S7</f>
        <v>S</v>
      </c>
      <c r="J25" s="25" t="str">
        <f>W7</f>
        <v>SH</v>
      </c>
    </row>
    <row r="26" spans="2:26" x14ac:dyDescent="0.3">
      <c r="D26" s="30" t="s">
        <v>9</v>
      </c>
      <c r="E26" s="31">
        <f>C21</f>
        <v>3.7275</v>
      </c>
      <c r="F26" s="31">
        <f>G21</f>
        <v>4.3249999999999993</v>
      </c>
      <c r="G26" s="31">
        <f>K21</f>
        <v>4.6625694444444443</v>
      </c>
      <c r="H26" s="31">
        <f>O21</f>
        <v>4.928263888888889</v>
      </c>
      <c r="I26" s="31">
        <f>S21</f>
        <v>3.7802777777777776</v>
      </c>
      <c r="J26" s="31">
        <f>W21</f>
        <v>3.8043055555555556</v>
      </c>
    </row>
    <row r="27" spans="2:26" x14ac:dyDescent="0.3">
      <c r="D27" s="30" t="s">
        <v>17</v>
      </c>
      <c r="E27" s="31">
        <f>STDEV(C20:F20)</f>
        <v>0.27717323103070401</v>
      </c>
      <c r="F27" s="31">
        <f>STDEV(G20:J20)</f>
        <v>0.28101008285587653</v>
      </c>
      <c r="G27" s="31">
        <f>STDEV(K20:N20)</f>
        <v>0.33246626232810422</v>
      </c>
      <c r="H27" s="31">
        <f>STDEV(S20:V20)</f>
        <v>0.15009564851688331</v>
      </c>
      <c r="I27" s="31">
        <f>STDEV(S20:V20)</f>
        <v>0.15009564851688331</v>
      </c>
      <c r="J27" s="31">
        <f>STDEV(W20:Z20)</f>
        <v>0.26424454590615909</v>
      </c>
    </row>
    <row r="28" spans="2:26" x14ac:dyDescent="0.3">
      <c r="C28" s="43" t="s">
        <v>0</v>
      </c>
      <c r="D28" s="44"/>
      <c r="E28" s="44"/>
      <c r="F28" s="45"/>
      <c r="G28" s="43" t="s">
        <v>3</v>
      </c>
      <c r="H28" s="44"/>
      <c r="I28" s="44"/>
      <c r="J28" s="45"/>
      <c r="K28" s="43" t="s">
        <v>4</v>
      </c>
      <c r="L28" s="44"/>
      <c r="M28" s="44"/>
      <c r="N28" s="45"/>
      <c r="O28" s="43" t="s">
        <v>5</v>
      </c>
      <c r="P28" s="44"/>
      <c r="Q28" s="44"/>
      <c r="R28" s="45"/>
      <c r="S28" s="43" t="s">
        <v>6</v>
      </c>
      <c r="T28" s="44"/>
      <c r="U28" s="44"/>
      <c r="V28" s="45"/>
      <c r="W28" s="52" t="s">
        <v>7</v>
      </c>
      <c r="X28" s="53"/>
      <c r="Y28" s="53"/>
      <c r="Z28" s="54"/>
    </row>
    <row r="29" spans="2:26" x14ac:dyDescent="0.3">
      <c r="C29" s="20">
        <v>1</v>
      </c>
      <c r="D29" s="20">
        <v>2</v>
      </c>
      <c r="E29" s="20">
        <v>3</v>
      </c>
      <c r="F29" s="20">
        <v>4</v>
      </c>
      <c r="G29" s="32">
        <v>1</v>
      </c>
      <c r="H29" s="32">
        <v>2</v>
      </c>
      <c r="I29" s="32">
        <v>3</v>
      </c>
      <c r="J29" s="32">
        <v>4</v>
      </c>
      <c r="K29" s="32">
        <v>1</v>
      </c>
      <c r="L29" s="32">
        <v>2</v>
      </c>
      <c r="M29" s="32">
        <v>3</v>
      </c>
      <c r="N29" s="32">
        <v>4</v>
      </c>
      <c r="O29" s="32">
        <v>1</v>
      </c>
      <c r="P29" s="32">
        <v>2</v>
      </c>
      <c r="Q29" s="32">
        <v>3</v>
      </c>
      <c r="R29" s="32">
        <v>4</v>
      </c>
      <c r="S29" s="32">
        <v>1</v>
      </c>
      <c r="T29" s="32">
        <v>2</v>
      </c>
      <c r="U29" s="32">
        <v>3</v>
      </c>
      <c r="V29" s="32">
        <v>4</v>
      </c>
      <c r="W29" s="32">
        <v>1</v>
      </c>
      <c r="X29" s="32">
        <v>2</v>
      </c>
      <c r="Y29" s="32">
        <v>3</v>
      </c>
      <c r="Z29" s="32">
        <v>4</v>
      </c>
    </row>
    <row r="30" spans="2:26" x14ac:dyDescent="0.3">
      <c r="B30" s="21" t="s">
        <v>10</v>
      </c>
      <c r="C30" s="20">
        <v>20.6</v>
      </c>
      <c r="D30" s="20">
        <v>20.7</v>
      </c>
      <c r="E30" s="20">
        <v>20.9</v>
      </c>
      <c r="F30" s="20">
        <v>20.8</v>
      </c>
      <c r="G30" s="20">
        <v>21.1</v>
      </c>
      <c r="H30" s="20">
        <v>20.7</v>
      </c>
      <c r="I30" s="20">
        <v>20.6</v>
      </c>
      <c r="J30" s="20">
        <v>20.9</v>
      </c>
      <c r="K30" s="20">
        <v>20.5</v>
      </c>
      <c r="L30" s="20">
        <v>20.8</v>
      </c>
      <c r="M30" s="20">
        <v>20.7</v>
      </c>
      <c r="N30" s="20">
        <v>21.1</v>
      </c>
      <c r="O30" s="20">
        <v>21.5</v>
      </c>
      <c r="P30" s="20">
        <v>21.7</v>
      </c>
      <c r="Q30" s="20">
        <v>20.5</v>
      </c>
      <c r="R30" s="20">
        <v>21.4</v>
      </c>
      <c r="S30" s="20">
        <v>20.7</v>
      </c>
      <c r="T30" s="20">
        <v>21.5</v>
      </c>
      <c r="U30" s="20">
        <v>20.8</v>
      </c>
      <c r="V30" s="20">
        <v>20.7</v>
      </c>
      <c r="W30" s="20">
        <v>20.8</v>
      </c>
      <c r="X30" s="20">
        <v>21.2</v>
      </c>
      <c r="Y30" s="20">
        <v>20.7</v>
      </c>
      <c r="Z30" s="20">
        <v>21.7</v>
      </c>
    </row>
    <row r="31" spans="2:26" x14ac:dyDescent="0.3">
      <c r="B31" s="17" t="s">
        <v>11</v>
      </c>
      <c r="C31" s="20">
        <f>cssüger_i!B20</f>
        <v>16.3</v>
      </c>
      <c r="D31" s="20">
        <f>cssüger_i!C20</f>
        <v>16.399999999999999</v>
      </c>
      <c r="E31" s="20">
        <f>cssüger_i!D20</f>
        <v>17</v>
      </c>
      <c r="F31" s="20">
        <f>cssüger_i!E20</f>
        <v>16</v>
      </c>
      <c r="G31" s="20">
        <f>cssüger_i!F20</f>
        <v>17</v>
      </c>
      <c r="H31" s="20">
        <f>cssüger_i!G20</f>
        <v>17.5</v>
      </c>
      <c r="I31" s="20">
        <f>cssüger_i!H20</f>
        <v>17</v>
      </c>
      <c r="J31" s="20">
        <f>cssüger_i!I20</f>
        <v>17</v>
      </c>
      <c r="K31" s="20">
        <f>cssüger_i!J20</f>
        <v>16.5</v>
      </c>
      <c r="L31" s="20">
        <f>cssüger_i!K20</f>
        <v>17.2</v>
      </c>
      <c r="M31" s="20">
        <f>cssüger_i!L20</f>
        <v>16.8</v>
      </c>
      <c r="N31" s="20">
        <f>cssüger_i!M20</f>
        <v>16.7</v>
      </c>
      <c r="O31" s="20">
        <f>cssüger_i!N20</f>
        <v>16.899999999999999</v>
      </c>
      <c r="P31" s="20">
        <f>cssüger_i!O20</f>
        <v>17.8</v>
      </c>
      <c r="Q31" s="20">
        <f>cssüger_i!P20</f>
        <v>17.2</v>
      </c>
      <c r="R31" s="20">
        <f>cssüger_i!Q20</f>
        <v>16.899999999999999</v>
      </c>
      <c r="S31" s="20">
        <f>cssüger_i!R20</f>
        <v>16.8</v>
      </c>
      <c r="T31" s="20">
        <f>cssüger_i!S20</f>
        <v>17.3</v>
      </c>
      <c r="U31" s="20">
        <f>cssüger_i!T20</f>
        <v>16.5</v>
      </c>
      <c r="V31" s="20">
        <f>cssüger_i!U20</f>
        <v>17.2</v>
      </c>
      <c r="W31" s="20">
        <f>cssüger_i!V20</f>
        <v>17.399999999999999</v>
      </c>
      <c r="X31" s="20">
        <f>cssüger_i!W20</f>
        <v>17.100000000000001</v>
      </c>
      <c r="Y31" s="20">
        <f>cssüger_i!X20</f>
        <v>16.600000000000001</v>
      </c>
      <c r="Z31" s="20">
        <f>cssüger_i!Y20</f>
        <v>16.2</v>
      </c>
    </row>
    <row r="32" spans="2:26" x14ac:dyDescent="0.3">
      <c r="B32" s="17" t="s">
        <v>12</v>
      </c>
      <c r="C32" s="20">
        <f>C19</f>
        <v>37.6</v>
      </c>
      <c r="D32" s="20">
        <f t="shared" ref="D32:Z32" si="2">D19</f>
        <v>40.9</v>
      </c>
      <c r="E32" s="20">
        <f t="shared" si="2"/>
        <v>36.299999999999997</v>
      </c>
      <c r="F32" s="20">
        <f t="shared" si="2"/>
        <v>34.299999999999997</v>
      </c>
      <c r="G32" s="20">
        <f t="shared" si="2"/>
        <v>44.8</v>
      </c>
      <c r="H32" s="20">
        <f t="shared" si="2"/>
        <v>46.4</v>
      </c>
      <c r="I32" s="20">
        <f t="shared" si="2"/>
        <v>40.5</v>
      </c>
      <c r="J32" s="20">
        <f t="shared" si="2"/>
        <v>41.3</v>
      </c>
      <c r="K32" s="20">
        <f t="shared" si="2"/>
        <v>50.7</v>
      </c>
      <c r="L32" s="20">
        <f t="shared" si="2"/>
        <v>34.5</v>
      </c>
      <c r="M32" s="20">
        <f t="shared" si="2"/>
        <v>44.9</v>
      </c>
      <c r="N32" s="20">
        <f t="shared" si="2"/>
        <v>43</v>
      </c>
      <c r="O32" s="20">
        <f t="shared" si="2"/>
        <v>51.4</v>
      </c>
      <c r="P32" s="20">
        <f t="shared" si="2"/>
        <v>49.8</v>
      </c>
      <c r="Q32" s="20">
        <f>Q19</f>
        <v>43.5</v>
      </c>
      <c r="R32" s="20">
        <f t="shared" si="2"/>
        <v>37.4</v>
      </c>
      <c r="S32" s="20">
        <f t="shared" si="2"/>
        <v>38.700000000000003</v>
      </c>
      <c r="T32" s="20">
        <f t="shared" si="2"/>
        <v>33</v>
      </c>
      <c r="U32" s="20">
        <f t="shared" si="2"/>
        <v>36.4</v>
      </c>
      <c r="V32" s="20">
        <f t="shared" si="2"/>
        <v>35.5</v>
      </c>
      <c r="W32" s="20">
        <f t="shared" si="2"/>
        <v>37.700000000000003</v>
      </c>
      <c r="X32" s="20">
        <f t="shared" si="2"/>
        <v>31</v>
      </c>
      <c r="Y32" s="20">
        <f t="shared" si="2"/>
        <v>35.799999999999997</v>
      </c>
      <c r="Z32" s="20">
        <f t="shared" si="2"/>
        <v>32.200000000000003</v>
      </c>
    </row>
    <row r="33" spans="2:26" x14ac:dyDescent="0.3">
      <c r="B33" s="17" t="s">
        <v>13</v>
      </c>
      <c r="C33" s="26">
        <f>C30/(C32-C31)</f>
        <v>0.96713615023474186</v>
      </c>
      <c r="D33" s="26">
        <f t="shared" ref="D33:Z33" si="3">D30/(D32-D31)</f>
        <v>0.84489795918367339</v>
      </c>
      <c r="E33" s="26">
        <f t="shared" si="3"/>
        <v>1.0829015544041452</v>
      </c>
      <c r="F33" s="26">
        <f t="shared" si="3"/>
        <v>1.1366120218579236</v>
      </c>
      <c r="G33" s="26">
        <f t="shared" si="3"/>
        <v>0.75899280575539585</v>
      </c>
      <c r="H33" s="26">
        <f t="shared" si="3"/>
        <v>0.7162629757785467</v>
      </c>
      <c r="I33" s="26">
        <f t="shared" si="3"/>
        <v>0.87659574468085111</v>
      </c>
      <c r="J33" s="26">
        <f t="shared" si="3"/>
        <v>0.86008230452674905</v>
      </c>
      <c r="K33" s="26">
        <f t="shared" si="3"/>
        <v>0.59941520467836251</v>
      </c>
      <c r="L33" s="26">
        <f t="shared" si="3"/>
        <v>1.2023121387283238</v>
      </c>
      <c r="M33" s="26">
        <f t="shared" si="3"/>
        <v>0.7366548042704627</v>
      </c>
      <c r="N33" s="26">
        <f t="shared" si="3"/>
        <v>0.80228136882129286</v>
      </c>
      <c r="O33" s="26">
        <f t="shared" si="3"/>
        <v>0.62318840579710144</v>
      </c>
      <c r="P33" s="26">
        <f t="shared" si="3"/>
        <v>0.67812500000000009</v>
      </c>
      <c r="Q33" s="26">
        <f t="shared" si="3"/>
        <v>0.77946768060836502</v>
      </c>
      <c r="R33" s="26">
        <f t="shared" si="3"/>
        <v>1.0439024390243903</v>
      </c>
      <c r="S33" s="26">
        <f t="shared" si="3"/>
        <v>0.94520547945205469</v>
      </c>
      <c r="T33" s="26">
        <f t="shared" si="3"/>
        <v>1.3694267515923568</v>
      </c>
      <c r="U33" s="26">
        <f t="shared" si="3"/>
        <v>1.0452261306532664</v>
      </c>
      <c r="V33" s="26">
        <f t="shared" si="3"/>
        <v>1.1311475409836065</v>
      </c>
      <c r="W33" s="26">
        <f t="shared" si="3"/>
        <v>1.024630541871921</v>
      </c>
      <c r="X33" s="26">
        <f t="shared" si="3"/>
        <v>1.525179856115108</v>
      </c>
      <c r="Y33" s="26">
        <f t="shared" si="3"/>
        <v>1.0781250000000002</v>
      </c>
      <c r="Z33" s="26">
        <f t="shared" si="3"/>
        <v>1.3562499999999997</v>
      </c>
    </row>
    <row r="34" spans="2:26" x14ac:dyDescent="0.3">
      <c r="B34" s="17" t="s">
        <v>14</v>
      </c>
      <c r="C34" s="26">
        <f>cssüger_i!B21</f>
        <v>1.6300000000000001</v>
      </c>
      <c r="D34" s="26">
        <f>cssüger_i!C21</f>
        <v>1.64</v>
      </c>
      <c r="E34" s="26">
        <f>cssüger_i!D21</f>
        <v>1.7</v>
      </c>
      <c r="F34" s="26">
        <f>cssüger_i!E21</f>
        <v>1.6</v>
      </c>
      <c r="G34" s="26">
        <f>cssüger_i!F21</f>
        <v>1.7</v>
      </c>
      <c r="H34" s="26">
        <f>cssüger_i!G21</f>
        <v>1.75</v>
      </c>
      <c r="I34" s="26">
        <f>cssüger_i!H21</f>
        <v>1.7</v>
      </c>
      <c r="J34" s="26">
        <f>cssüger_i!I21</f>
        <v>1.7</v>
      </c>
      <c r="K34" s="26">
        <f>cssüger_i!J21</f>
        <v>1.65</v>
      </c>
      <c r="L34" s="26">
        <f>cssüger_i!K21</f>
        <v>1.72</v>
      </c>
      <c r="M34" s="26">
        <f>cssüger_i!L21</f>
        <v>1.6800000000000002</v>
      </c>
      <c r="N34" s="26">
        <f>cssüger_i!M21</f>
        <v>1.67</v>
      </c>
      <c r="O34" s="26">
        <f>cssüger_i!N21</f>
        <v>1.69</v>
      </c>
      <c r="P34" s="26">
        <f>cssüger_i!O21</f>
        <v>1.78</v>
      </c>
      <c r="Q34" s="26">
        <f>cssüger_i!P21</f>
        <v>1.72</v>
      </c>
      <c r="R34" s="26">
        <f>cssüger_i!Q21</f>
        <v>1.69</v>
      </c>
      <c r="S34" s="26">
        <f>cssüger_i!R21</f>
        <v>1.6800000000000002</v>
      </c>
      <c r="T34" s="26">
        <f>cssüger_i!S21</f>
        <v>1.73</v>
      </c>
      <c r="U34" s="26">
        <f>cssüger_i!T21</f>
        <v>1.65</v>
      </c>
      <c r="V34" s="26">
        <f>cssüger_i!U21</f>
        <v>1.72</v>
      </c>
      <c r="W34" s="26">
        <f>cssüger_i!V21</f>
        <v>1.7399999999999998</v>
      </c>
      <c r="X34" s="26">
        <f>cssüger_i!W21</f>
        <v>1.7100000000000002</v>
      </c>
      <c r="Y34" s="26">
        <f>cssüger_i!X21</f>
        <v>1.6600000000000001</v>
      </c>
      <c r="Z34" s="26">
        <f>cssüger_i!Y21</f>
        <v>1.6199999999999999</v>
      </c>
    </row>
    <row r="35" spans="2:26" x14ac:dyDescent="0.3">
      <c r="B35" s="17" t="s">
        <v>15</v>
      </c>
      <c r="C35" s="26">
        <f>C20</f>
        <v>3.7600000000000002</v>
      </c>
      <c r="D35" s="26">
        <f t="shared" ref="D35:Z35" si="4">D20</f>
        <v>4.09</v>
      </c>
      <c r="E35" s="26">
        <f t="shared" si="4"/>
        <v>3.63</v>
      </c>
      <c r="F35" s="26">
        <f t="shared" si="4"/>
        <v>3.4299999999999997</v>
      </c>
      <c r="G35" s="26">
        <f t="shared" si="4"/>
        <v>4.4799999999999995</v>
      </c>
      <c r="H35" s="26">
        <f t="shared" si="4"/>
        <v>4.6399999999999997</v>
      </c>
      <c r="I35" s="26">
        <f t="shared" si="4"/>
        <v>4.05</v>
      </c>
      <c r="J35" s="26">
        <f t="shared" si="4"/>
        <v>4.13</v>
      </c>
      <c r="K35" s="26">
        <f t="shared" si="4"/>
        <v>5.07</v>
      </c>
      <c r="L35" s="26">
        <f t="shared" si="4"/>
        <v>4.3125</v>
      </c>
      <c r="M35" s="26">
        <f t="shared" si="4"/>
        <v>4.49</v>
      </c>
      <c r="N35" s="26">
        <f t="shared" si="4"/>
        <v>4.7777777777777777</v>
      </c>
      <c r="O35" s="26">
        <f t="shared" si="4"/>
        <v>5.14</v>
      </c>
      <c r="P35" s="26">
        <f t="shared" si="4"/>
        <v>4.9799999999999995</v>
      </c>
      <c r="Q35" s="26">
        <f t="shared" si="4"/>
        <v>5.4375</v>
      </c>
      <c r="R35" s="26">
        <f t="shared" si="4"/>
        <v>4.155555555555555</v>
      </c>
      <c r="S35" s="26">
        <f t="shared" si="4"/>
        <v>3.87</v>
      </c>
      <c r="T35" s="26">
        <f t="shared" si="4"/>
        <v>3.6666666666666665</v>
      </c>
      <c r="U35" s="26">
        <f t="shared" si="4"/>
        <v>3.6399999999999997</v>
      </c>
      <c r="V35" s="26">
        <f>V20</f>
        <v>3.9444444444444446</v>
      </c>
      <c r="W35" s="26">
        <f t="shared" si="4"/>
        <v>3.7700000000000005</v>
      </c>
      <c r="X35" s="26">
        <f t="shared" si="4"/>
        <v>3.4444444444444446</v>
      </c>
      <c r="Y35" s="26">
        <f t="shared" si="4"/>
        <v>3.9777777777777774</v>
      </c>
      <c r="Z35" s="26">
        <f t="shared" si="4"/>
        <v>4.0250000000000004</v>
      </c>
    </row>
    <row r="36" spans="2:26" x14ac:dyDescent="0.3">
      <c r="B36" s="17" t="s">
        <v>16</v>
      </c>
      <c r="C36" s="26">
        <f>(LN(C35)-LN(C34))/28*100</f>
        <v>2.9851390806540441</v>
      </c>
      <c r="D36" s="26">
        <f t="shared" ref="D36:Z36" si="5">(LN(D35)-LN(D34))/28*100</f>
        <v>3.2637454579235836</v>
      </c>
      <c r="E36" s="26">
        <f t="shared" si="5"/>
        <v>2.7093014186235322</v>
      </c>
      <c r="F36" s="26">
        <f t="shared" si="5"/>
        <v>2.723416542614689</v>
      </c>
      <c r="G36" s="26">
        <f t="shared" si="5"/>
        <v>3.4606956977311545</v>
      </c>
      <c r="H36" s="26">
        <f t="shared" si="5"/>
        <v>3.4824949225097899</v>
      </c>
      <c r="I36" s="26">
        <f t="shared" si="5"/>
        <v>3.1003165359152765</v>
      </c>
      <c r="J36" s="26">
        <f t="shared" si="5"/>
        <v>3.1701755568241818</v>
      </c>
      <c r="K36" s="26">
        <f t="shared" si="5"/>
        <v>4.0091626060378669</v>
      </c>
      <c r="L36" s="26">
        <f t="shared" si="5"/>
        <v>3.2828338983289873</v>
      </c>
      <c r="M36" s="26">
        <f t="shared" si="5"/>
        <v>3.5109246726392693</v>
      </c>
      <c r="N36" s="26">
        <f t="shared" si="5"/>
        <v>3.7541139711738545</v>
      </c>
      <c r="O36" s="26">
        <f t="shared" si="5"/>
        <v>3.9725876804717557</v>
      </c>
      <c r="P36" s="26">
        <f t="shared" si="5"/>
        <v>3.6743447383305989</v>
      </c>
      <c r="Q36" s="26">
        <f t="shared" si="5"/>
        <v>4.1106968056765743</v>
      </c>
      <c r="R36" s="26">
        <f t="shared" si="5"/>
        <v>3.213277136247445</v>
      </c>
      <c r="S36" s="26">
        <f t="shared" si="5"/>
        <v>2.9802168343804385</v>
      </c>
      <c r="T36" s="26">
        <f t="shared" si="5"/>
        <v>2.6827199129306192</v>
      </c>
      <c r="U36" s="26">
        <f t="shared" si="5"/>
        <v>2.8257442633434287</v>
      </c>
      <c r="V36" s="26">
        <f t="shared" si="5"/>
        <v>2.9642279582849604</v>
      </c>
      <c r="W36" s="26">
        <f t="shared" si="5"/>
        <v>2.7613924579767213</v>
      </c>
      <c r="X36" s="26">
        <f t="shared" si="5"/>
        <v>2.5009616308369944</v>
      </c>
      <c r="Y36" s="26">
        <f t="shared" si="5"/>
        <v>3.1210918346499397</v>
      </c>
      <c r="Z36" s="26">
        <f t="shared" si="5"/>
        <v>3.2503527200936939</v>
      </c>
    </row>
    <row r="37" spans="2:26" x14ac:dyDescent="0.3">
      <c r="B37" s="35" t="s">
        <v>17</v>
      </c>
      <c r="C37" s="26">
        <f>STDEV(C9:C18)</f>
        <v>0.56015870766933185</v>
      </c>
      <c r="D37" s="26">
        <f t="shared" ref="D37:Z37" si="6">STDEV(D9:D18)</f>
        <v>0.79225416797052173</v>
      </c>
      <c r="E37" s="26">
        <f t="shared" si="6"/>
        <v>0.78605908740303343</v>
      </c>
      <c r="F37" s="26">
        <f t="shared" si="6"/>
        <v>0.64987178222579933</v>
      </c>
      <c r="G37" s="26">
        <f t="shared" si="6"/>
        <v>1.0952422360170153</v>
      </c>
      <c r="H37" s="26">
        <f t="shared" si="6"/>
        <v>1.0915839663331224</v>
      </c>
      <c r="I37" s="26">
        <f t="shared" si="6"/>
        <v>1.2066942906598657</v>
      </c>
      <c r="J37" s="26">
        <f t="shared" si="6"/>
        <v>1.5055822055861907</v>
      </c>
      <c r="K37" s="26">
        <f t="shared" si="6"/>
        <v>1.2979042936809924</v>
      </c>
      <c r="L37" s="26">
        <f t="shared" si="6"/>
        <v>1.0696294418428944</v>
      </c>
      <c r="M37" s="26">
        <f t="shared" si="6"/>
        <v>0.90609050320594586</v>
      </c>
      <c r="N37" s="26">
        <f t="shared" si="6"/>
        <v>1.0280780342194087</v>
      </c>
      <c r="O37" s="26">
        <f t="shared" si="6"/>
        <v>1.0490207073477835</v>
      </c>
      <c r="P37" s="26">
        <f t="shared" si="6"/>
        <v>1.7054162085674112</v>
      </c>
      <c r="Q37" s="26">
        <f t="shared" si="6"/>
        <v>1.5837906607701846</v>
      </c>
      <c r="R37" s="26">
        <f t="shared" si="6"/>
        <v>1.4850177701892247</v>
      </c>
      <c r="S37" s="26">
        <f t="shared" si="6"/>
        <v>1.4376292212450947</v>
      </c>
      <c r="T37" s="26">
        <f t="shared" si="6"/>
        <v>1.1357816691600544</v>
      </c>
      <c r="U37" s="26">
        <f t="shared" si="6"/>
        <v>0.56803755744375695</v>
      </c>
      <c r="V37" s="26">
        <f t="shared" si="6"/>
        <v>1.089852181618123</v>
      </c>
      <c r="W37" s="26">
        <f t="shared" si="6"/>
        <v>1.210188231456395</v>
      </c>
      <c r="X37" s="26">
        <f t="shared" si="6"/>
        <v>0.99387010105837248</v>
      </c>
      <c r="Y37" s="26">
        <f t="shared" si="6"/>
        <v>0.94839044936378636</v>
      </c>
      <c r="Z37" s="26">
        <f t="shared" si="6"/>
        <v>1.0416333327999849</v>
      </c>
    </row>
    <row r="38" spans="2:26" x14ac:dyDescent="0.3">
      <c r="B38" s="35" t="s">
        <v>18</v>
      </c>
      <c r="C38" s="26">
        <f>C37/C35*100</f>
        <v>14.897837969929038</v>
      </c>
      <c r="D38" s="26">
        <f t="shared" ref="D38:Z38" si="7">D37/D35*100</f>
        <v>19.370517554291485</v>
      </c>
      <c r="E38" s="26">
        <f t="shared" si="7"/>
        <v>21.654520314133151</v>
      </c>
      <c r="F38" s="26">
        <f t="shared" si="7"/>
        <v>18.946699190256542</v>
      </c>
      <c r="G38" s="26">
        <f t="shared" si="7"/>
        <v>24.447371339665523</v>
      </c>
      <c r="H38" s="26">
        <f t="shared" si="7"/>
        <v>23.525516515800053</v>
      </c>
      <c r="I38" s="26">
        <f t="shared" si="7"/>
        <v>29.794920757033722</v>
      </c>
      <c r="J38" s="26">
        <f t="shared" si="7"/>
        <v>36.454774953660795</v>
      </c>
      <c r="K38" s="26">
        <f t="shared" si="7"/>
        <v>25.599690210670463</v>
      </c>
      <c r="L38" s="26">
        <f t="shared" si="7"/>
        <v>24.803001549980159</v>
      </c>
      <c r="M38" s="26">
        <f t="shared" si="7"/>
        <v>20.180189380978749</v>
      </c>
      <c r="N38" s="26">
        <f t="shared" si="7"/>
        <v>21.517912344127161</v>
      </c>
      <c r="O38" s="26">
        <f t="shared" si="7"/>
        <v>20.408963177972446</v>
      </c>
      <c r="P38" s="26">
        <f t="shared" si="7"/>
        <v>34.245305392919903</v>
      </c>
      <c r="Q38" s="26">
        <f t="shared" si="7"/>
        <v>29.127184565888452</v>
      </c>
      <c r="R38" s="26">
        <f t="shared" si="7"/>
        <v>35.735721742521456</v>
      </c>
      <c r="S38" s="26">
        <f t="shared" si="7"/>
        <v>37.148041892638105</v>
      </c>
      <c r="T38" s="26">
        <f t="shared" si="7"/>
        <v>30.975863704365121</v>
      </c>
      <c r="U38" s="26">
        <f t="shared" si="7"/>
        <v>15.605427402301016</v>
      </c>
      <c r="V38" s="26">
        <f t="shared" si="7"/>
        <v>27.630055308628471</v>
      </c>
      <c r="W38" s="26">
        <f t="shared" si="7"/>
        <v>32.100483593007823</v>
      </c>
      <c r="X38" s="26">
        <f t="shared" si="7"/>
        <v>28.854293256533392</v>
      </c>
      <c r="Y38" s="26">
        <f t="shared" si="7"/>
        <v>23.84221800076558</v>
      </c>
      <c r="Z38" s="26">
        <f t="shared" si="7"/>
        <v>25.87908901366422</v>
      </c>
    </row>
    <row r="39" spans="2:26" x14ac:dyDescent="0.3">
      <c r="B39" s="29" t="s">
        <v>20</v>
      </c>
      <c r="C39" s="1">
        <f>10/10*100</f>
        <v>100</v>
      </c>
      <c r="D39" s="1">
        <f t="shared" ref="D39:W39" si="8">10/10*100</f>
        <v>100</v>
      </c>
      <c r="E39" s="1">
        <f t="shared" si="8"/>
        <v>100</v>
      </c>
      <c r="F39" s="1">
        <f t="shared" si="8"/>
        <v>100</v>
      </c>
      <c r="G39" s="1">
        <f t="shared" si="8"/>
        <v>100</v>
      </c>
      <c r="H39" s="1">
        <f t="shared" si="8"/>
        <v>100</v>
      </c>
      <c r="I39" s="1">
        <f t="shared" si="8"/>
        <v>100</v>
      </c>
      <c r="J39" s="1">
        <f t="shared" si="8"/>
        <v>100</v>
      </c>
      <c r="K39" s="1">
        <f t="shared" si="8"/>
        <v>100</v>
      </c>
      <c r="L39" s="1">
        <f>8/10*100</f>
        <v>80</v>
      </c>
      <c r="M39" s="1">
        <f t="shared" si="8"/>
        <v>100</v>
      </c>
      <c r="N39" s="1">
        <f>9/10*100</f>
        <v>90</v>
      </c>
      <c r="O39" s="1">
        <f t="shared" si="8"/>
        <v>100</v>
      </c>
      <c r="P39" s="1">
        <f t="shared" si="8"/>
        <v>100</v>
      </c>
      <c r="Q39" s="1">
        <f>8/10*100</f>
        <v>80</v>
      </c>
      <c r="R39" s="1">
        <f>9/10*100</f>
        <v>90</v>
      </c>
      <c r="S39" s="1">
        <f t="shared" si="8"/>
        <v>100</v>
      </c>
      <c r="T39" s="1">
        <f>9/10*100</f>
        <v>90</v>
      </c>
      <c r="U39" s="1">
        <f t="shared" si="8"/>
        <v>100</v>
      </c>
      <c r="V39" s="1">
        <f>9/10*100</f>
        <v>90</v>
      </c>
      <c r="W39" s="1">
        <f t="shared" si="8"/>
        <v>100</v>
      </c>
      <c r="X39" s="1">
        <f>9/10*100</f>
        <v>90</v>
      </c>
      <c r="Y39" s="1">
        <f>9/10*100</f>
        <v>90</v>
      </c>
      <c r="Z39" s="1">
        <f>8/10*100</f>
        <v>80</v>
      </c>
    </row>
    <row r="40" spans="2:26" x14ac:dyDescent="0.3">
      <c r="B40" s="36" t="s">
        <v>20</v>
      </c>
      <c r="C40" s="42">
        <f>AVERAGE(C39:F39)</f>
        <v>100</v>
      </c>
      <c r="D40" s="42"/>
      <c r="E40" s="42"/>
      <c r="F40" s="42"/>
      <c r="G40" s="42">
        <f>AVERAGE(G39:J39)</f>
        <v>100</v>
      </c>
      <c r="H40" s="42"/>
      <c r="I40" s="42"/>
      <c r="J40" s="42"/>
      <c r="K40" s="42">
        <f>AVERAGE(K39:N39)</f>
        <v>92.5</v>
      </c>
      <c r="L40" s="42"/>
      <c r="M40" s="42"/>
      <c r="N40" s="42"/>
      <c r="O40" s="42">
        <f>AVERAGE(O39:R39)</f>
        <v>92.5</v>
      </c>
      <c r="P40" s="42"/>
      <c r="Q40" s="42"/>
      <c r="R40" s="42"/>
      <c r="S40" s="42">
        <f t="shared" ref="S40" si="9">AVERAGE(S39:V39)</f>
        <v>95</v>
      </c>
      <c r="T40" s="42"/>
      <c r="U40" s="42"/>
      <c r="V40" s="42"/>
      <c r="W40" s="49">
        <f>AVERAGE(W39:Z39)</f>
        <v>90</v>
      </c>
      <c r="X40" s="50"/>
      <c r="Y40" s="50"/>
      <c r="Z40" s="51"/>
    </row>
    <row r="41" spans="2:26" x14ac:dyDescent="0.3">
      <c r="B41" t="str">
        <f>B33</f>
        <v>FCR</v>
      </c>
      <c r="C41" s="41">
        <f>AVERAGE(C33:F33)</f>
        <v>1.0078869214201212</v>
      </c>
      <c r="D41" s="42"/>
      <c r="E41" s="42"/>
      <c r="F41" s="42"/>
      <c r="G41" s="41">
        <f t="shared" ref="G41" si="10">AVERAGE(G33:J33)</f>
        <v>0.8029834576853857</v>
      </c>
      <c r="H41" s="42"/>
      <c r="I41" s="42"/>
      <c r="J41" s="42"/>
      <c r="K41" s="41">
        <f t="shared" ref="K41" si="11">AVERAGE(K33:N33)</f>
        <v>0.83516587912461049</v>
      </c>
      <c r="L41" s="42"/>
      <c r="M41" s="42"/>
      <c r="N41" s="42"/>
      <c r="O41" s="41">
        <f>AVERAGE(O33:R33)</f>
        <v>0.78117088135746426</v>
      </c>
      <c r="P41" s="42"/>
      <c r="Q41" s="42"/>
      <c r="R41" s="42"/>
      <c r="S41" s="41">
        <f t="shared" ref="S41" si="12">AVERAGE(S33:V33)</f>
        <v>1.1227514756703212</v>
      </c>
      <c r="T41" s="42"/>
      <c r="U41" s="42"/>
      <c r="V41" s="42"/>
      <c r="W41" s="46">
        <f>AVERAGE(W33:Z33)</f>
        <v>1.2460463494967571</v>
      </c>
      <c r="X41" s="47"/>
      <c r="Y41" s="47"/>
      <c r="Z41" s="48"/>
    </row>
    <row r="42" spans="2:26" x14ac:dyDescent="0.3">
      <c r="B42" t="str">
        <f>B36</f>
        <v>SGR</v>
      </c>
      <c r="C42" s="41">
        <f>AVERAGE(C36:F36)</f>
        <v>2.9204006249539622</v>
      </c>
      <c r="D42" s="42"/>
      <c r="E42" s="42"/>
      <c r="F42" s="42"/>
      <c r="G42" s="41">
        <f t="shared" ref="G42" si="13">AVERAGE(G36:J36)</f>
        <v>3.3034206782451006</v>
      </c>
      <c r="H42" s="42"/>
      <c r="I42" s="42"/>
      <c r="J42" s="42"/>
      <c r="K42" s="41">
        <f t="shared" ref="K42" si="14">AVERAGE(K36:N36)</f>
        <v>3.6392587870449944</v>
      </c>
      <c r="L42" s="42"/>
      <c r="M42" s="42"/>
      <c r="N42" s="42"/>
      <c r="O42" s="41">
        <f>AVERAGE(O36:R36)</f>
        <v>3.7427265901815936</v>
      </c>
      <c r="P42" s="42"/>
      <c r="Q42" s="42"/>
      <c r="R42" s="42"/>
      <c r="S42" s="41">
        <f t="shared" ref="S42" si="15">AVERAGE(S36:V36)</f>
        <v>2.8632272422348617</v>
      </c>
      <c r="T42" s="42"/>
      <c r="U42" s="42"/>
      <c r="V42" s="42"/>
      <c r="W42" s="46">
        <f>AVERAGE(W36:Z36)</f>
        <v>2.9084496608893375</v>
      </c>
      <c r="X42" s="47"/>
      <c r="Y42" s="47"/>
      <c r="Z42" s="48"/>
    </row>
    <row r="43" spans="2:26" x14ac:dyDescent="0.3">
      <c r="C43" s="26"/>
      <c r="D43" s="20"/>
      <c r="E43" s="20"/>
      <c r="F43" s="20"/>
      <c r="G43" s="26"/>
      <c r="H43" s="20"/>
      <c r="I43" s="20"/>
      <c r="J43" s="20"/>
      <c r="K43" s="26"/>
      <c r="L43" s="20"/>
      <c r="M43" s="20"/>
      <c r="N43" s="20"/>
      <c r="O43" s="26"/>
      <c r="P43" s="20"/>
      <c r="Q43" s="20"/>
      <c r="R43" s="20"/>
      <c r="S43" s="26"/>
      <c r="T43" s="20"/>
      <c r="U43" s="20"/>
      <c r="V43" s="20"/>
      <c r="W43" s="26"/>
      <c r="X43" s="20"/>
      <c r="Y43" s="20"/>
      <c r="Z43" s="20"/>
    </row>
    <row r="44" spans="2:26" x14ac:dyDescent="0.3">
      <c r="B44" t="str">
        <f>B38</f>
        <v>CV%</v>
      </c>
      <c r="C44" s="41">
        <f>AVERAGE(C38:F38)</f>
        <v>18.717393757152553</v>
      </c>
      <c r="D44" s="42"/>
      <c r="E44" s="42"/>
      <c r="F44" s="42"/>
      <c r="G44" s="41">
        <f t="shared" ref="G44" si="16">AVERAGE(G38:J38)</f>
        <v>28.555645891540024</v>
      </c>
      <c r="H44" s="42"/>
      <c r="I44" s="42"/>
      <c r="J44" s="42"/>
      <c r="K44" s="41">
        <f t="shared" ref="K44" si="17">AVERAGE(K38:N38)</f>
        <v>23.025198371439132</v>
      </c>
      <c r="L44" s="42"/>
      <c r="M44" s="42"/>
      <c r="N44" s="42"/>
      <c r="O44" s="41">
        <f t="shared" ref="O44" si="18">AVERAGE(O38:R38)</f>
        <v>29.879293719825561</v>
      </c>
      <c r="P44" s="42"/>
      <c r="Q44" s="42"/>
      <c r="R44" s="42"/>
      <c r="S44" s="41">
        <f t="shared" ref="S44" si="19">AVERAGE(S38:V38)</f>
        <v>27.83984707698318</v>
      </c>
      <c r="T44" s="42"/>
      <c r="U44" s="42"/>
      <c r="V44" s="42"/>
      <c r="W44" s="46">
        <f>AVERAGE(W38:Z38)</f>
        <v>27.669020965992758</v>
      </c>
      <c r="X44" s="47"/>
      <c r="Y44" s="47"/>
      <c r="Z44" s="48"/>
    </row>
    <row r="47" spans="2:26" x14ac:dyDescent="0.3">
      <c r="D47" s="17"/>
      <c r="E47" s="20" t="s">
        <v>0</v>
      </c>
      <c r="F47" s="21" t="s">
        <v>3</v>
      </c>
      <c r="G47" s="22" t="s">
        <v>4</v>
      </c>
      <c r="H47" s="23" t="s">
        <v>5</v>
      </c>
      <c r="I47" s="24" t="s">
        <v>6</v>
      </c>
      <c r="J47" s="25" t="s">
        <v>7</v>
      </c>
    </row>
    <row r="48" spans="2:26" x14ac:dyDescent="0.3">
      <c r="C48" t="s">
        <v>24</v>
      </c>
      <c r="D48" s="30" t="s">
        <v>9</v>
      </c>
      <c r="E48" s="31">
        <f>E26</f>
        <v>3.7275</v>
      </c>
      <c r="F48" s="31">
        <f t="shared" ref="F48:J48" si="20">F26</f>
        <v>4.3249999999999993</v>
      </c>
      <c r="G48" s="31">
        <f t="shared" si="20"/>
        <v>4.6625694444444443</v>
      </c>
      <c r="H48" s="31">
        <f t="shared" si="20"/>
        <v>4.928263888888889</v>
      </c>
      <c r="I48" s="31">
        <f t="shared" si="20"/>
        <v>3.7802777777777776</v>
      </c>
      <c r="J48" s="31">
        <f t="shared" si="20"/>
        <v>3.8043055555555556</v>
      </c>
    </row>
    <row r="49" spans="3:10" x14ac:dyDescent="0.3">
      <c r="D49" s="30" t="s">
        <v>17</v>
      </c>
      <c r="E49" s="31">
        <f>E27</f>
        <v>0.27717323103070401</v>
      </c>
      <c r="F49" s="31">
        <f t="shared" ref="F49:J49" si="21">F27</f>
        <v>0.28101008285587653</v>
      </c>
      <c r="G49" s="31">
        <f t="shared" si="21"/>
        <v>0.33246626232810422</v>
      </c>
      <c r="H49" s="31">
        <f t="shared" si="21"/>
        <v>0.15009564851688331</v>
      </c>
      <c r="I49" s="31">
        <f t="shared" si="21"/>
        <v>0.15009564851688331</v>
      </c>
      <c r="J49" s="31">
        <f t="shared" si="21"/>
        <v>0.26424454590615909</v>
      </c>
    </row>
    <row r="50" spans="3:10" x14ac:dyDescent="0.3">
      <c r="C50" t="s">
        <v>16</v>
      </c>
      <c r="D50" s="20" t="s">
        <v>9</v>
      </c>
      <c r="E50" s="26">
        <f>C42</f>
        <v>2.9204006249539622</v>
      </c>
      <c r="F50" s="26">
        <f>G42</f>
        <v>3.3034206782451006</v>
      </c>
      <c r="G50" s="26">
        <f>K42</f>
        <v>3.6392587870449944</v>
      </c>
      <c r="H50" s="26">
        <f>O42</f>
        <v>3.7427265901815936</v>
      </c>
      <c r="I50" s="26">
        <f>S42</f>
        <v>2.8632272422348617</v>
      </c>
      <c r="J50" s="26">
        <f>W42</f>
        <v>2.9084496608893375</v>
      </c>
    </row>
    <row r="51" spans="3:10" x14ac:dyDescent="0.3">
      <c r="D51" s="20" t="s">
        <v>17</v>
      </c>
      <c r="E51" s="26">
        <f>AVERAGE(C37:F37)</f>
        <v>0.69708593631717164</v>
      </c>
      <c r="F51" s="26">
        <f>AVERAGE(G37:J37)</f>
        <v>1.2247756746490484</v>
      </c>
      <c r="G51" s="26">
        <f>AVERAGE(K37:N37)</f>
        <v>1.0754255682373104</v>
      </c>
      <c r="H51" s="26">
        <f>AVERAGE(O37:R37)</f>
        <v>1.4558113367186509</v>
      </c>
      <c r="I51" s="26">
        <f>AVERAGE(S37:V37)</f>
        <v>1.0578251573667572</v>
      </c>
      <c r="J51" s="26">
        <f>AVERAGE(W37:Z37)</f>
        <v>1.0485205286696346</v>
      </c>
    </row>
    <row r="52" spans="3:10" x14ac:dyDescent="0.3">
      <c r="C52" t="s">
        <v>13</v>
      </c>
      <c r="D52" s="20" t="s">
        <v>9</v>
      </c>
      <c r="E52" s="26">
        <f>C41</f>
        <v>1.0078869214201212</v>
      </c>
      <c r="F52" s="26">
        <f>G41</f>
        <v>0.8029834576853857</v>
      </c>
      <c r="G52" s="26">
        <f>K41</f>
        <v>0.83516587912461049</v>
      </c>
      <c r="H52" s="26">
        <f>O41</f>
        <v>0.78117088135746426</v>
      </c>
      <c r="I52" s="26">
        <f>S41</f>
        <v>1.1227514756703212</v>
      </c>
      <c r="J52" s="26">
        <f>W41</f>
        <v>1.2460463494967571</v>
      </c>
    </row>
    <row r="53" spans="3:10" x14ac:dyDescent="0.3">
      <c r="D53" s="20" t="s">
        <v>17</v>
      </c>
      <c r="E53" s="26">
        <f>STDEV(C33:F33)</f>
        <v>0.12964486595769559</v>
      </c>
      <c r="F53" s="26">
        <f>STDEV(G33:J33)</f>
        <v>7.7748883264640634E-2</v>
      </c>
      <c r="G53" s="26">
        <f>STDEV(K33:N33)</f>
        <v>0.25894695681398139</v>
      </c>
      <c r="H53" s="26">
        <f>STDEV(O33:R33)</f>
        <v>0.18673304343884242</v>
      </c>
      <c r="I53" s="26">
        <f>STDEV(S33:V33)</f>
        <v>0.18115550001504888</v>
      </c>
      <c r="J53" s="26">
        <f>STDEV(W32:Z32)</f>
        <v>3.111671576500322</v>
      </c>
    </row>
    <row r="54" spans="3:10" x14ac:dyDescent="0.3">
      <c r="C54" t="s">
        <v>20</v>
      </c>
      <c r="D54" s="20" t="s">
        <v>9</v>
      </c>
      <c r="E54" s="20">
        <f>C40</f>
        <v>100</v>
      </c>
      <c r="F54" s="20">
        <f>G40</f>
        <v>100</v>
      </c>
      <c r="G54" s="37">
        <f>K40</f>
        <v>92.5</v>
      </c>
      <c r="H54" s="37">
        <f>O40</f>
        <v>92.5</v>
      </c>
      <c r="I54" s="37">
        <f>S40</f>
        <v>95</v>
      </c>
      <c r="J54" s="37">
        <f>W40</f>
        <v>90</v>
      </c>
    </row>
    <row r="55" spans="3:10" x14ac:dyDescent="0.3">
      <c r="D55" s="20" t="s">
        <v>17</v>
      </c>
      <c r="E55" s="20">
        <f>STDEV(C39:F39)</f>
        <v>0</v>
      </c>
      <c r="F55" s="20">
        <f>STDEV(G39:J39)</f>
        <v>0</v>
      </c>
      <c r="G55" s="37">
        <f>STDEV(K39:N39)</f>
        <v>9.574271077563381</v>
      </c>
      <c r="H55" s="37">
        <f>STDEV(O39:R39)</f>
        <v>9.574271077563381</v>
      </c>
      <c r="I55" s="37">
        <f>STDEV(S39:V39)</f>
        <v>5.7735026918962582</v>
      </c>
      <c r="J55" s="37">
        <f>STDEV(W39:Z39)</f>
        <v>8.1649658092772608</v>
      </c>
    </row>
  </sheetData>
  <mergeCells count="43">
    <mergeCell ref="W44:Z44"/>
    <mergeCell ref="W42:Z42"/>
    <mergeCell ref="W41:Z41"/>
    <mergeCell ref="W40:Z40"/>
    <mergeCell ref="A1:K5"/>
    <mergeCell ref="W7:Z7"/>
    <mergeCell ref="C7:F7"/>
    <mergeCell ref="G7:J7"/>
    <mergeCell ref="K7:N7"/>
    <mergeCell ref="O7:R7"/>
    <mergeCell ref="S7:V7"/>
    <mergeCell ref="W28:Z28"/>
    <mergeCell ref="C21:F21"/>
    <mergeCell ref="G21:J21"/>
    <mergeCell ref="K21:N21"/>
    <mergeCell ref="O21:R21"/>
    <mergeCell ref="S21:V21"/>
    <mergeCell ref="W21:Z21"/>
    <mergeCell ref="C28:F28"/>
    <mergeCell ref="G28:J28"/>
    <mergeCell ref="K28:N28"/>
    <mergeCell ref="O28:R28"/>
    <mergeCell ref="S28:V28"/>
    <mergeCell ref="C40:F40"/>
    <mergeCell ref="C41:F41"/>
    <mergeCell ref="C42:F42"/>
    <mergeCell ref="C44:F44"/>
    <mergeCell ref="G40:J40"/>
    <mergeCell ref="G41:J41"/>
    <mergeCell ref="G42:J42"/>
    <mergeCell ref="G44:J44"/>
    <mergeCell ref="K40:N40"/>
    <mergeCell ref="K41:N41"/>
    <mergeCell ref="K42:N42"/>
    <mergeCell ref="K44:N44"/>
    <mergeCell ref="O40:R40"/>
    <mergeCell ref="O41:R41"/>
    <mergeCell ref="O42:R42"/>
    <mergeCell ref="O44:R44"/>
    <mergeCell ref="S44:V44"/>
    <mergeCell ref="S40:V40"/>
    <mergeCell ref="S41:V41"/>
    <mergeCell ref="S42:V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cssüger_i</vt:lpstr>
      <vt:lpstr>cssügér_f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2020-06-10T06:49:13Z</dcterms:created>
  <dcterms:modified xsi:type="dcterms:W3CDTF">2020-10-26T13:33:25Z</dcterms:modified>
</cp:coreProperties>
</file>